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activeTab="1"/>
  </bookViews>
  <sheets>
    <sheet name="Лист1 (2)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<sst xmlns="http://schemas.openxmlformats.org/spreadsheetml/2006/main" count="207" uniqueCount="107">
  <si>
    <t>2018 год</t>
  </si>
  <si>
    <t>№ п/п</t>
  </si>
  <si>
    <t>Год</t>
  </si>
  <si>
    <t>в том числе</t>
  </si>
  <si>
    <t>Сметная стоимость (руб.)</t>
  </si>
  <si>
    <t>Средства за счет субсидий федерального бюджета (руб.)</t>
  </si>
  <si>
    <t>Средства за счет субсидий  бюджета КБР (руб.)</t>
  </si>
  <si>
    <t>Средства местного  бюджета (руб.)</t>
  </si>
  <si>
    <t>Всего по 2018 году</t>
  </si>
  <si>
    <t>2019 год</t>
  </si>
  <si>
    <t>Всего по 2019 году</t>
  </si>
  <si>
    <t>2020 год</t>
  </si>
  <si>
    <t>Всего по 2020 году</t>
  </si>
  <si>
    <t>Всего:</t>
  </si>
  <si>
    <t>Приложение №5</t>
  </si>
  <si>
    <t>Адрес общественной территории</t>
  </si>
  <si>
    <t>к муниципальной  программе Зольского муниципального района "Формирование современной городской среды на территории Зольского муниципального района КБР на 2018 - 2022 года"</t>
  </si>
  <si>
    <t>Реализация мероприятий муниципальной прогаммы "Формирование современной городской среды на территории Зольского муниципального района в 2018-2022 годах"</t>
  </si>
  <si>
    <t>г.п. Залукокоаже</t>
  </si>
  <si>
    <t>Итого по г.п.Залукокоаже</t>
  </si>
  <si>
    <t>г.п.Залукокоаже</t>
  </si>
  <si>
    <t>площадь</t>
  </si>
  <si>
    <t>парк</t>
  </si>
  <si>
    <t>2021 год</t>
  </si>
  <si>
    <t>Всего по 2021 году</t>
  </si>
  <si>
    <t>2022 год</t>
  </si>
  <si>
    <t>Всего по 2022 году</t>
  </si>
  <si>
    <t>сквер</t>
  </si>
  <si>
    <t>с.п. Кичмалка</t>
  </si>
  <si>
    <t>с.п.Залукодес</t>
  </si>
  <si>
    <t>Итого по с.п. Залукодес</t>
  </si>
  <si>
    <t>с.п. Каменномостское</t>
  </si>
  <si>
    <t>Итого по с. п. Каменномостское</t>
  </si>
  <si>
    <t>с.п.Каменномостское</t>
  </si>
  <si>
    <t>Итого по с.п. Каменномостское</t>
  </si>
  <si>
    <t>с.п.Камлюко</t>
  </si>
  <si>
    <t>Итого по с.п. Камлюко</t>
  </si>
  <si>
    <t>с.п.Малка</t>
  </si>
  <si>
    <t>Итого по с.п. Малка</t>
  </si>
  <si>
    <t>с.п. Приречное</t>
  </si>
  <si>
    <t>Итого по с. п. Приречное</t>
  </si>
  <si>
    <t>Внебюджетные источники</t>
  </si>
  <si>
    <t>с.п. Псынадаха</t>
  </si>
  <si>
    <t>с.п. Светловодское</t>
  </si>
  <si>
    <t>Итого по с.п. Светловодское</t>
  </si>
  <si>
    <t>с.п. Сармаково</t>
  </si>
  <si>
    <t>Итого по с.п. Сармаково</t>
  </si>
  <si>
    <t>с.п. Шордаково</t>
  </si>
  <si>
    <t>Итого по с.п. Шордаково</t>
  </si>
  <si>
    <t>с.п. Хабаз</t>
  </si>
  <si>
    <t>Итого по с.п. Хабаз</t>
  </si>
  <si>
    <t>Итого по Кичмалке</t>
  </si>
  <si>
    <t>Итого по с.п. Псынадаха</t>
  </si>
  <si>
    <t>с.п.Сармаково</t>
  </si>
  <si>
    <t>с.п.Светловодское</t>
  </si>
  <si>
    <t>с.п.Хабаз</t>
  </si>
  <si>
    <t>Итого по с. п. Шордаково</t>
  </si>
  <si>
    <t>с.п.Зольское</t>
  </si>
  <si>
    <t>Итого по с.п. Зольское</t>
  </si>
  <si>
    <t>Площадь территории</t>
  </si>
  <si>
    <t>Зольский район</t>
  </si>
  <si>
    <t>Наименование муниципального района</t>
  </si>
  <si>
    <t>Населенный пункт</t>
  </si>
  <si>
    <t>Общая сумма благоустройства (руб.)</t>
  </si>
  <si>
    <t>Субсидии из федерального и республиканского бюджетов (руб.)</t>
  </si>
  <si>
    <t>Субсидии из муниципального бюджета населенного пункта ( не менее 2%)</t>
  </si>
  <si>
    <t>площадь территории</t>
  </si>
  <si>
    <t>Общая сумма благоустройства (рублей)</t>
  </si>
  <si>
    <t>Субсидии федерального и республиканского бюджетов (руб.)</t>
  </si>
  <si>
    <t>Субсидии из муниципального бюджета населенного пункта (не менее 2%)</t>
  </si>
  <si>
    <t xml:space="preserve">г.п.Залукокоаже </t>
  </si>
  <si>
    <t xml:space="preserve">Итого по г.п.Залукокоаже </t>
  </si>
  <si>
    <t>Адресный перечень дворовых территорий, подлежащих благоустройству                                                                                                                       по программе "Формирование современной городской среды"</t>
  </si>
  <si>
    <t xml:space="preserve">Муниципальное образование </t>
  </si>
  <si>
    <t>Адрес дворовой территории</t>
  </si>
  <si>
    <t>Площадь кв.м.</t>
  </si>
  <si>
    <t>ул. Озерная, 3</t>
  </si>
  <si>
    <t xml:space="preserve">ул.Озерная 5 </t>
  </si>
  <si>
    <t>ул.Хакирова, 14</t>
  </si>
  <si>
    <t xml:space="preserve">  ул. Озерная, 4</t>
  </si>
  <si>
    <t>ул.И.Ц. Котова, 60</t>
  </si>
  <si>
    <t xml:space="preserve">Всего по 2019 году  
</t>
  </si>
  <si>
    <t xml:space="preserve"> ул. Озерная, 2</t>
  </si>
  <si>
    <t xml:space="preserve"> ул. Озерная, 6</t>
  </si>
  <si>
    <t>ул. Озерная, 8</t>
  </si>
  <si>
    <t xml:space="preserve">2022 год </t>
  </si>
  <si>
    <t>ул.И.Ц. Котова, 24</t>
  </si>
  <si>
    <t>к муниципальной программе «Формирование</t>
  </si>
  <si>
    <t>Приложение № 4</t>
  </si>
  <si>
    <t>ВСЕГО НА 2019-2024 ГОДЫ::</t>
  </si>
  <si>
    <t>ВСЕГО НА 2019-2024 ГОДЫ:</t>
  </si>
  <si>
    <t xml:space="preserve">2024 год </t>
  </si>
  <si>
    <t>Всего по 2023 году</t>
  </si>
  <si>
    <t>Всего по 2024 году</t>
  </si>
  <si>
    <t>ул. Хакирова, 7</t>
  </si>
  <si>
    <t xml:space="preserve">на 2019-2024 годы </t>
  </si>
  <si>
    <t>Ресурсное обеспечение программы "Формирование комфортной городской среды на территорри городского поселения Залукокоаже Зольского муниципального района на 2019-2024 годы " по источникам финансирования и классификации расходов бюджета</t>
  </si>
  <si>
    <t>Адресный перечень мест массового отдыха населения (городских парков) подлежащих благоустройству по программе  "Формирование комфортной городской среды "</t>
  </si>
  <si>
    <t xml:space="preserve">2020 год </t>
  </si>
  <si>
    <t xml:space="preserve">            комфортной городской среды на территории г.п. Залукокоаже</t>
  </si>
  <si>
    <t>ул.Комсомольская, 50 А</t>
  </si>
  <si>
    <t xml:space="preserve"> ул. Промышленная, 3</t>
  </si>
  <si>
    <t xml:space="preserve"> ул. Пятигорская, 1 А</t>
  </si>
  <si>
    <t>ул.Комсомольская, 46</t>
  </si>
  <si>
    <t xml:space="preserve"> Площадь Защитников Отечества,                                       ул. Комсомольская,  34 Б</t>
  </si>
  <si>
    <t>Городской парк, ул.Хакирова, 1</t>
  </si>
  <si>
    <t>2023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</si>
</sst>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\ &quot;₽&quot;"/>
    <numFmt numFmtId="174" formatCode="_-* #,##0.0\ &quot;₽&quot;_-;\-* #,##0.0\ &quot;₽&quot;_-;_-* &quot;-&quot;?\ &quot;₽&quot;_-;_-@_-"/>
    <numFmt numFmtId="175" formatCode="#,##0.0;[Red]#,##0.0"/>
    <numFmt numFmtId="176" formatCode="0.0;[Red]0.0"/>
    <numFmt numFmtId="177" formatCode="0.0"/>
    <numFmt numFmtId="178" formatCode="0.000"/>
    <numFmt numFmtId="179" formatCode="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1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8" borderId="0" applyNumberFormat="0" applyBorder="0" applyAlignment="0" applyProtection="0"/>
    <xf numFmtId="0" fontId="35" fillId="20" borderId="0" applyNumberFormat="0" applyBorder="0" applyAlignment="0" applyProtection="0"/>
    <xf numFmtId="0" fontId="1" fillId="14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16" borderId="0" applyNumberFormat="0" applyBorder="0" applyAlignment="0" applyProtection="0"/>
    <xf numFmtId="0" fontId="36" fillId="26" borderId="0" applyNumberFormat="0" applyBorder="0" applyAlignment="0" applyProtection="0"/>
    <xf numFmtId="0" fontId="2" fillId="18" borderId="0" applyNumberFormat="0" applyBorder="0" applyAlignment="0" applyProtection="0"/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3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177" fontId="18" fillId="0" borderId="11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2" fontId="19" fillId="0" borderId="11" xfId="0" applyNumberFormat="1" applyFont="1" applyBorder="1" applyAlignment="1">
      <alignment horizontal="center"/>
    </xf>
    <xf numFmtId="177" fontId="18" fillId="0" borderId="11" xfId="0" applyNumberFormat="1" applyFont="1" applyBorder="1" applyAlignment="1">
      <alignment/>
    </xf>
    <xf numFmtId="2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2" fontId="19" fillId="0" borderId="12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2" fontId="19" fillId="0" borderId="13" xfId="0" applyNumberFormat="1" applyFont="1" applyBorder="1" applyAlignment="1">
      <alignment horizontal="center"/>
    </xf>
    <xf numFmtId="0" fontId="22" fillId="0" borderId="11" xfId="0" applyFont="1" applyBorder="1" applyAlignment="1">
      <alignment/>
    </xf>
    <xf numFmtId="1" fontId="20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wrapText="1"/>
    </xf>
    <xf numFmtId="0" fontId="22" fillId="42" borderId="11" xfId="0" applyFont="1" applyFill="1" applyBorder="1" applyAlignment="1">
      <alignment/>
    </xf>
    <xf numFmtId="0" fontId="23" fillId="0" borderId="0" xfId="0" applyFont="1" applyAlignment="1">
      <alignment/>
    </xf>
    <xf numFmtId="0" fontId="22" fillId="0" borderId="11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left" vertical="top"/>
    </xf>
    <xf numFmtId="0" fontId="23" fillId="0" borderId="11" xfId="0" applyFont="1" applyBorder="1" applyAlignment="1">
      <alignment vertical="center"/>
    </xf>
    <xf numFmtId="0" fontId="23" fillId="42" borderId="10" xfId="0" applyFont="1" applyFill="1" applyBorder="1" applyAlignment="1">
      <alignment/>
    </xf>
    <xf numFmtId="0" fontId="23" fillId="42" borderId="11" xfId="0" applyFont="1" applyFill="1" applyBorder="1" applyAlignment="1">
      <alignment/>
    </xf>
    <xf numFmtId="0" fontId="24" fillId="0" borderId="0" xfId="0" applyFont="1" applyAlignment="1">
      <alignment/>
    </xf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vertic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center" wrapText="1"/>
    </xf>
    <xf numFmtId="1" fontId="39" fillId="0" borderId="11" xfId="0" applyNumberFormat="1" applyFont="1" applyBorder="1" applyAlignment="1">
      <alignment horizontal="center" vertical="center" wrapText="1"/>
    </xf>
    <xf numFmtId="0" fontId="26" fillId="43" borderId="11" xfId="0" applyFont="1" applyFill="1" applyBorder="1" applyAlignment="1">
      <alignment horizontal="left" wrapText="1"/>
    </xf>
    <xf numFmtId="0" fontId="22" fillId="0" borderId="15" xfId="0" applyFont="1" applyBorder="1" applyAlignment="1">
      <alignment/>
    </xf>
    <xf numFmtId="1" fontId="22" fillId="0" borderId="11" xfId="0" applyNumberFormat="1" applyFont="1" applyBorder="1" applyAlignment="1">
      <alignment horizontal="center" vertical="center" wrapText="1"/>
    </xf>
    <xf numFmtId="0" fontId="22" fillId="43" borderId="11" xfId="0" applyFont="1" applyFill="1" applyBorder="1" applyAlignment="1">
      <alignment horizontal="left" wrapText="1"/>
    </xf>
    <xf numFmtId="0" fontId="20" fillId="0" borderId="11" xfId="0" applyFont="1" applyBorder="1" applyAlignment="1">
      <alignment horizontal="center" vertical="center"/>
    </xf>
    <xf numFmtId="0" fontId="21" fillId="42" borderId="11" xfId="0" applyFont="1" applyFill="1" applyBorder="1" applyAlignment="1">
      <alignment horizontal="center" vertical="center"/>
    </xf>
    <xf numFmtId="0" fontId="26" fillId="43" borderId="11" xfId="0" applyFont="1" applyFill="1" applyBorder="1" applyAlignment="1">
      <alignment vertical="center" wrapText="1"/>
    </xf>
    <xf numFmtId="0" fontId="26" fillId="43" borderId="11" xfId="0" applyFont="1" applyFill="1" applyBorder="1" applyAlignment="1">
      <alignment horizontal="center" vertical="center" wrapText="1"/>
    </xf>
    <xf numFmtId="0" fontId="20" fillId="43" borderId="11" xfId="0" applyFont="1" applyFill="1" applyBorder="1" applyAlignment="1">
      <alignment horizontal="center" wrapText="1"/>
    </xf>
    <xf numFmtId="0" fontId="27" fillId="0" borderId="11" xfId="0" applyFont="1" applyBorder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11" xfId="0" applyFont="1" applyBorder="1" applyAlignment="1">
      <alignment horizontal="center" vertical="center"/>
    </xf>
    <xf numFmtId="0" fontId="22" fillId="43" borderId="11" xfId="0" applyFont="1" applyFill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/>
    </xf>
    <xf numFmtId="0" fontId="18" fillId="44" borderId="0" xfId="0" applyFont="1" applyFill="1" applyAlignment="1">
      <alignment/>
    </xf>
    <xf numFmtId="0" fontId="18" fillId="0" borderId="15" xfId="0" applyFont="1" applyBorder="1" applyAlignment="1">
      <alignment vertical="top"/>
    </xf>
    <xf numFmtId="0" fontId="18" fillId="0" borderId="16" xfId="0" applyFont="1" applyBorder="1" applyAlignment="1">
      <alignment vertical="top"/>
    </xf>
    <xf numFmtId="0" fontId="19" fillId="0" borderId="0" xfId="0" applyFont="1" applyAlignment="1">
      <alignment/>
    </xf>
    <xf numFmtId="0" fontId="28" fillId="42" borderId="11" xfId="0" applyNumberFormat="1" applyFont="1" applyFill="1" applyBorder="1" applyAlignment="1">
      <alignment horizontal="center" vertical="center"/>
    </xf>
    <xf numFmtId="1" fontId="28" fillId="42" borderId="11" xfId="0" applyNumberFormat="1" applyFont="1" applyFill="1" applyBorder="1" applyAlignment="1">
      <alignment horizontal="center" vertical="center"/>
    </xf>
    <xf numFmtId="0" fontId="18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28" fillId="42" borderId="11" xfId="0" applyFont="1" applyFill="1" applyBorder="1" applyAlignment="1">
      <alignment horizontal="center" vertical="center"/>
    </xf>
    <xf numFmtId="0" fontId="28" fillId="42" borderId="11" xfId="0" applyFont="1" applyFill="1" applyBorder="1" applyAlignment="1">
      <alignment horizontal="center"/>
    </xf>
    <xf numFmtId="1" fontId="28" fillId="42" borderId="11" xfId="0" applyNumberFormat="1" applyFont="1" applyFill="1" applyBorder="1" applyAlignment="1">
      <alignment horizontal="center"/>
    </xf>
    <xf numFmtId="1" fontId="28" fillId="44" borderId="1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11" xfId="0" applyFont="1" applyBorder="1" applyAlignment="1">
      <alignment/>
    </xf>
    <xf numFmtId="0" fontId="29" fillId="44" borderId="11" xfId="0" applyFont="1" applyFill="1" applyBorder="1" applyAlignment="1">
      <alignment/>
    </xf>
    <xf numFmtId="0" fontId="20" fillId="42" borderId="10" xfId="0" applyFont="1" applyFill="1" applyBorder="1" applyAlignment="1">
      <alignment horizontal="center"/>
    </xf>
    <xf numFmtId="0" fontId="20" fillId="42" borderId="12" xfId="0" applyFont="1" applyFill="1" applyBorder="1" applyAlignment="1">
      <alignment horizontal="center"/>
    </xf>
    <xf numFmtId="0" fontId="20" fillId="42" borderId="13" xfId="0" applyFont="1" applyFill="1" applyBorder="1" applyAlignment="1">
      <alignment horizontal="center"/>
    </xf>
    <xf numFmtId="1" fontId="30" fillId="42" borderId="11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/>
    </xf>
    <xf numFmtId="0" fontId="23" fillId="0" borderId="15" xfId="0" applyFont="1" applyBorder="1" applyAlignment="1">
      <alignment/>
    </xf>
    <xf numFmtId="0" fontId="21" fillId="43" borderId="11" xfId="0" applyFont="1" applyFill="1" applyBorder="1" applyAlignment="1">
      <alignment horizontal="center" wrapText="1"/>
    </xf>
    <xf numFmtId="2" fontId="23" fillId="0" borderId="11" xfId="0" applyNumberFormat="1" applyFont="1" applyBorder="1" applyAlignment="1">
      <alignment horizontal="center" vertical="center" wrapText="1"/>
    </xf>
    <xf numFmtId="2" fontId="35" fillId="0" borderId="11" xfId="0" applyNumberFormat="1" applyFont="1" applyBorder="1" applyAlignment="1">
      <alignment horizontal="center" vertical="center" wrapText="1"/>
    </xf>
    <xf numFmtId="2" fontId="21" fillId="42" borderId="11" xfId="0" applyNumberFormat="1" applyFont="1" applyFill="1" applyBorder="1" applyAlignment="1">
      <alignment horizontal="center"/>
    </xf>
    <xf numFmtId="2" fontId="28" fillId="42" borderId="11" xfId="0" applyNumberFormat="1" applyFont="1" applyFill="1" applyBorder="1" applyAlignment="1">
      <alignment horizontal="center" vertical="center"/>
    </xf>
    <xf numFmtId="2" fontId="39" fillId="0" borderId="11" xfId="0" applyNumberFormat="1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2" fontId="20" fillId="0" borderId="11" xfId="0" applyNumberFormat="1" applyFont="1" applyBorder="1" applyAlignment="1">
      <alignment horizontal="center"/>
    </xf>
    <xf numFmtId="2" fontId="28" fillId="42" borderId="11" xfId="0" applyNumberFormat="1" applyFont="1" applyFill="1" applyBorder="1" applyAlignment="1">
      <alignment horizontal="center"/>
    </xf>
    <xf numFmtId="2" fontId="22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0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vertical="center" wrapText="1"/>
    </xf>
    <xf numFmtId="0" fontId="23" fillId="42" borderId="11" xfId="0" applyFont="1" applyFill="1" applyBorder="1" applyAlignment="1">
      <alignment horizontal="center" vertical="center"/>
    </xf>
    <xf numFmtId="1" fontId="23" fillId="42" borderId="11" xfId="0" applyNumberFormat="1" applyFont="1" applyFill="1" applyBorder="1" applyAlignment="1">
      <alignment horizontal="center"/>
    </xf>
    <xf numFmtId="0" fontId="39" fillId="0" borderId="11" xfId="0" applyNumberFormat="1" applyFont="1" applyBorder="1" applyAlignment="1">
      <alignment horizontal="center" vertical="center" wrapText="1"/>
    </xf>
    <xf numFmtId="2" fontId="28" fillId="42" borderId="11" xfId="0" applyNumberFormat="1" applyFont="1" applyFill="1" applyBorder="1" applyAlignment="1">
      <alignment horizontal="center" vertical="center" wrapText="1"/>
    </xf>
    <xf numFmtId="2" fontId="22" fillId="44" borderId="11" xfId="0" applyNumberFormat="1" applyFont="1" applyFill="1" applyBorder="1" applyAlignment="1">
      <alignment horizontal="center" vertical="center" wrapText="1"/>
    </xf>
    <xf numFmtId="2" fontId="39" fillId="44" borderId="11" xfId="0" applyNumberFormat="1" applyFont="1" applyFill="1" applyBorder="1" applyAlignment="1">
      <alignment horizontal="center" vertical="center" wrapText="1"/>
    </xf>
    <xf numFmtId="2" fontId="20" fillId="44" borderId="1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8" fillId="0" borderId="15" xfId="0" applyFont="1" applyBorder="1" applyAlignment="1">
      <alignment wrapText="1"/>
    </xf>
    <xf numFmtId="0" fontId="18" fillId="0" borderId="16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 wrapText="1"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43" borderId="10" xfId="0" applyFont="1" applyFill="1" applyBorder="1" applyAlignment="1">
      <alignment horizontal="center" wrapText="1"/>
    </xf>
    <xf numFmtId="0" fontId="20" fillId="43" borderId="12" xfId="0" applyFont="1" applyFill="1" applyBorder="1" applyAlignment="1">
      <alignment horizontal="center" wrapText="1"/>
    </xf>
    <xf numFmtId="0" fontId="20" fillId="43" borderId="13" xfId="0" applyFont="1" applyFill="1" applyBorder="1" applyAlignment="1">
      <alignment horizontal="center" wrapText="1"/>
    </xf>
    <xf numFmtId="0" fontId="20" fillId="42" borderId="10" xfId="0" applyFont="1" applyFill="1" applyBorder="1" applyAlignment="1">
      <alignment horizontal="center"/>
    </xf>
    <xf numFmtId="0" fontId="20" fillId="42" borderId="12" xfId="0" applyFont="1" applyFill="1" applyBorder="1" applyAlignment="1">
      <alignment horizontal="center"/>
    </xf>
    <xf numFmtId="0" fontId="20" fillId="42" borderId="13" xfId="0" applyFont="1" applyFill="1" applyBorder="1" applyAlignment="1">
      <alignment horizontal="center"/>
    </xf>
    <xf numFmtId="0" fontId="20" fillId="42" borderId="10" xfId="0" applyFont="1" applyFill="1" applyBorder="1" applyAlignment="1">
      <alignment horizontal="center" vertical="center"/>
    </xf>
    <xf numFmtId="0" fontId="20" fillId="42" borderId="12" xfId="0" applyFont="1" applyFill="1" applyBorder="1" applyAlignment="1">
      <alignment horizontal="center" vertical="center"/>
    </xf>
    <xf numFmtId="0" fontId="20" fillId="42" borderId="13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0" fillId="42" borderId="10" xfId="0" applyFont="1" applyFill="1" applyBorder="1" applyAlignment="1">
      <alignment horizontal="center" wrapText="1"/>
    </xf>
    <xf numFmtId="0" fontId="20" fillId="42" borderId="12" xfId="0" applyFont="1" applyFill="1" applyBorder="1" applyAlignment="1">
      <alignment horizontal="center" wrapText="1"/>
    </xf>
    <xf numFmtId="0" fontId="20" fillId="42" borderId="13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top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3" fillId="42" borderId="10" xfId="0" applyFont="1" applyFill="1" applyBorder="1" applyAlignment="1">
      <alignment horizontal="left"/>
    </xf>
    <xf numFmtId="0" fontId="23" fillId="42" borderId="12" xfId="0" applyFont="1" applyFill="1" applyBorder="1" applyAlignment="1">
      <alignment horizontal="left"/>
    </xf>
    <xf numFmtId="0" fontId="23" fillId="42" borderId="13" xfId="0" applyFont="1" applyFill="1" applyBorder="1" applyAlignment="1">
      <alignment horizontal="left"/>
    </xf>
    <xf numFmtId="0" fontId="21" fillId="42" borderId="12" xfId="0" applyFont="1" applyFill="1" applyBorder="1" applyAlignment="1">
      <alignment horizontal="left"/>
    </xf>
    <xf numFmtId="0" fontId="21" fillId="42" borderId="13" xfId="0" applyFont="1" applyFill="1" applyBorder="1" applyAlignment="1">
      <alignment horizontal="left"/>
    </xf>
    <xf numFmtId="0" fontId="21" fillId="42" borderId="10" xfId="0" applyFont="1" applyFill="1" applyBorder="1" applyAlignment="1">
      <alignment horizontal="center"/>
    </xf>
    <xf numFmtId="0" fontId="21" fillId="42" borderId="12" xfId="0" applyFont="1" applyFill="1" applyBorder="1" applyAlignment="1">
      <alignment horizontal="center"/>
    </xf>
    <xf numFmtId="0" fontId="21" fillId="42" borderId="13" xfId="0" applyFont="1" applyFill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vertical="center"/>
    </xf>
    <xf numFmtId="0" fontId="21" fillId="0" borderId="0" xfId="0" applyFont="1" applyBorder="1" applyAlignment="1">
      <alignment horizontal="center" vertical="top" wrapText="1"/>
    </xf>
    <xf numFmtId="0" fontId="23" fillId="0" borderId="15" xfId="0" applyFont="1" applyBorder="1" applyAlignment="1">
      <alignment vertical="top" wrapText="1"/>
    </xf>
    <xf numFmtId="0" fontId="23" fillId="0" borderId="16" xfId="0" applyFont="1" applyBorder="1" applyAlignment="1">
      <alignment vertical="top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43" borderId="10" xfId="0" applyFont="1" applyFill="1" applyBorder="1" applyAlignment="1">
      <alignment horizontal="center" wrapText="1"/>
    </xf>
    <xf numFmtId="0" fontId="21" fillId="43" borderId="12" xfId="0" applyFont="1" applyFill="1" applyBorder="1" applyAlignment="1">
      <alignment horizontal="center" wrapText="1"/>
    </xf>
    <xf numFmtId="0" fontId="21" fillId="43" borderId="13" xfId="0" applyFont="1" applyFill="1" applyBorder="1" applyAlignment="1">
      <alignment horizontal="center" wrapText="1"/>
    </xf>
    <xf numFmtId="0" fontId="22" fillId="0" borderId="11" xfId="0" applyFont="1" applyBorder="1" applyAlignment="1">
      <alignment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8"/>
  <sheetViews>
    <sheetView zoomScalePageLayoutView="0" workbookViewId="0" topLeftCell="A7">
      <selection activeCell="H7" sqref="H7"/>
    </sheetView>
  </sheetViews>
  <sheetFormatPr defaultColWidth="9.00390625" defaultRowHeight="12.75"/>
  <cols>
    <col min="1" max="1" width="4.625" style="1" customWidth="1"/>
    <col min="2" max="2" width="0.12890625" style="1" customWidth="1"/>
    <col min="3" max="3" width="31.625" style="1" customWidth="1"/>
    <col min="4" max="4" width="18.625" style="1" customWidth="1"/>
    <col min="5" max="5" width="17.00390625" style="1" customWidth="1"/>
    <col min="6" max="6" width="16.375" style="1" customWidth="1"/>
    <col min="7" max="7" width="14.375" style="1" customWidth="1"/>
    <col min="8" max="16384" width="9.125" style="1" customWidth="1"/>
  </cols>
  <sheetData>
    <row r="2" ht="12.75">
      <c r="G2" s="2" t="s">
        <v>14</v>
      </c>
    </row>
    <row r="3" spans="5:7" ht="52.5" customHeight="1">
      <c r="E3" s="98" t="s">
        <v>16</v>
      </c>
      <c r="F3" s="98"/>
      <c r="G3" s="98"/>
    </row>
    <row r="5" spans="2:7" ht="31.5" customHeight="1">
      <c r="B5" s="99" t="s">
        <v>17</v>
      </c>
      <c r="C5" s="99"/>
      <c r="D5" s="99"/>
      <c r="E5" s="99"/>
      <c r="F5" s="99"/>
      <c r="G5" s="99"/>
    </row>
    <row r="6" spans="1:7" ht="18.75" customHeight="1">
      <c r="A6" s="100" t="s">
        <v>1</v>
      </c>
      <c r="B6" s="102" t="s">
        <v>2</v>
      </c>
      <c r="C6" s="100" t="s">
        <v>15</v>
      </c>
      <c r="D6" s="100" t="s">
        <v>4</v>
      </c>
      <c r="E6" s="104" t="s">
        <v>3</v>
      </c>
      <c r="F6" s="105"/>
      <c r="G6" s="105"/>
    </row>
    <row r="7" spans="1:8" ht="54" customHeight="1">
      <c r="A7" s="101"/>
      <c r="B7" s="101"/>
      <c r="C7" s="103"/>
      <c r="D7" s="101"/>
      <c r="E7" s="4" t="s">
        <v>5</v>
      </c>
      <c r="F7" s="4" t="s">
        <v>6</v>
      </c>
      <c r="G7" s="5" t="s">
        <v>7</v>
      </c>
      <c r="H7" s="6" t="s">
        <v>41</v>
      </c>
    </row>
    <row r="8" spans="1:8" ht="12.75">
      <c r="A8" s="7">
        <v>1</v>
      </c>
      <c r="B8" s="7">
        <v>2</v>
      </c>
      <c r="C8" s="7">
        <v>2</v>
      </c>
      <c r="D8" s="7">
        <v>3</v>
      </c>
      <c r="E8" s="7">
        <v>4</v>
      </c>
      <c r="F8" s="7">
        <v>5</v>
      </c>
      <c r="G8" s="3">
        <v>6</v>
      </c>
      <c r="H8" s="7">
        <v>7</v>
      </c>
    </row>
    <row r="9" spans="1:8" ht="12.75">
      <c r="A9" s="106" t="s">
        <v>0</v>
      </c>
      <c r="B9" s="107"/>
      <c r="C9" s="107"/>
      <c r="D9" s="107"/>
      <c r="E9" s="107"/>
      <c r="F9" s="107"/>
      <c r="G9" s="107"/>
      <c r="H9" s="8"/>
    </row>
    <row r="10" spans="1:8" ht="12.75" hidden="1">
      <c r="A10" s="106" t="s">
        <v>18</v>
      </c>
      <c r="B10" s="107"/>
      <c r="C10" s="107"/>
      <c r="D10" s="107"/>
      <c r="E10" s="107"/>
      <c r="F10" s="107"/>
      <c r="G10" s="107"/>
      <c r="H10" s="8"/>
    </row>
    <row r="11" spans="1:8" ht="12.75" hidden="1">
      <c r="A11" s="7">
        <v>1</v>
      </c>
      <c r="B11" s="9"/>
      <c r="C11" s="8" t="s">
        <v>22</v>
      </c>
      <c r="D11" s="10">
        <v>39783</v>
      </c>
      <c r="E11" s="11">
        <f>D11*91.18%</f>
        <v>36274.1394</v>
      </c>
      <c r="F11" s="11">
        <f>D11*6.86%</f>
        <v>2729.1138000000005</v>
      </c>
      <c r="G11" s="12">
        <f>D11*1.96%</f>
        <v>779.7468</v>
      </c>
      <c r="H11" s="8"/>
    </row>
    <row r="12" spans="1:8" ht="12.75" hidden="1">
      <c r="A12" s="8"/>
      <c r="B12" s="8"/>
      <c r="C12" s="13" t="s">
        <v>19</v>
      </c>
      <c r="D12" s="14">
        <f>D11</f>
        <v>39783</v>
      </c>
      <c r="E12" s="11">
        <f>D12*91.18%</f>
        <v>36274.1394</v>
      </c>
      <c r="F12" s="11">
        <f>D12*6.86%</f>
        <v>2729.1138000000005</v>
      </c>
      <c r="G12" s="12">
        <f>D12*1.96%</f>
        <v>779.7468</v>
      </c>
      <c r="H12" s="8"/>
    </row>
    <row r="13" spans="1:8" ht="12.75" hidden="1">
      <c r="A13" s="106" t="s">
        <v>29</v>
      </c>
      <c r="B13" s="107"/>
      <c r="C13" s="107"/>
      <c r="D13" s="107"/>
      <c r="E13" s="107"/>
      <c r="F13" s="107"/>
      <c r="G13" s="107"/>
      <c r="H13" s="8"/>
    </row>
    <row r="14" spans="1:8" ht="12.75" hidden="1">
      <c r="A14" s="8">
        <v>2</v>
      </c>
      <c r="B14" s="8"/>
      <c r="C14" s="8" t="s">
        <v>22</v>
      </c>
      <c r="D14" s="11">
        <v>58420</v>
      </c>
      <c r="E14" s="11">
        <f>D14*91.18%</f>
        <v>53267.356</v>
      </c>
      <c r="F14" s="11">
        <f>D14*6.86%</f>
        <v>4007.6120000000005</v>
      </c>
      <c r="G14" s="12">
        <v>200</v>
      </c>
      <c r="H14" s="15">
        <v>945</v>
      </c>
    </row>
    <row r="15" spans="1:8" ht="12.75" hidden="1">
      <c r="A15" s="8"/>
      <c r="B15" s="8"/>
      <c r="C15" s="13" t="s">
        <v>30</v>
      </c>
      <c r="D15" s="14">
        <f>D14</f>
        <v>58420</v>
      </c>
      <c r="E15" s="14">
        <f>E14</f>
        <v>53267.356</v>
      </c>
      <c r="F15" s="14">
        <f>F14</f>
        <v>4007.6120000000005</v>
      </c>
      <c r="G15" s="16">
        <f>G14</f>
        <v>200</v>
      </c>
      <c r="H15" s="8"/>
    </row>
    <row r="16" spans="1:8" ht="12.75" hidden="1">
      <c r="A16" s="108" t="s">
        <v>28</v>
      </c>
      <c r="B16" s="108"/>
      <c r="C16" s="108"/>
      <c r="D16" s="108"/>
      <c r="E16" s="108"/>
      <c r="F16" s="108"/>
      <c r="G16" s="106"/>
      <c r="H16" s="8"/>
    </row>
    <row r="17" spans="1:8" ht="12.75" hidden="1">
      <c r="A17" s="8">
        <v>3</v>
      </c>
      <c r="B17" s="8"/>
      <c r="C17" s="8" t="s">
        <v>21</v>
      </c>
      <c r="D17" s="14">
        <v>36135</v>
      </c>
      <c r="E17" s="11">
        <f>D17*91.18%</f>
        <v>32947.893000000004</v>
      </c>
      <c r="F17" s="11">
        <f>D17*6.86%</f>
        <v>2478.8610000000003</v>
      </c>
      <c r="G17" s="12">
        <v>236</v>
      </c>
      <c r="H17" s="8">
        <v>472.25</v>
      </c>
    </row>
    <row r="18" spans="1:8" ht="12.75" hidden="1">
      <c r="A18" s="8"/>
      <c r="B18" s="8"/>
      <c r="C18" s="13" t="s">
        <v>51</v>
      </c>
      <c r="D18" s="11">
        <f>SUM(D17:D17)</f>
        <v>36135</v>
      </c>
      <c r="E18" s="11">
        <f>SUM(E17:E17)</f>
        <v>32947.893000000004</v>
      </c>
      <c r="F18" s="11">
        <f>SUM(F17:F17)</f>
        <v>2478.8610000000003</v>
      </c>
      <c r="G18" s="11">
        <f>SUM(G17:G17)</f>
        <v>236</v>
      </c>
      <c r="H18" s="8"/>
    </row>
    <row r="19" spans="1:8" ht="12.75" hidden="1">
      <c r="A19" s="106" t="s">
        <v>31</v>
      </c>
      <c r="B19" s="107"/>
      <c r="C19" s="107"/>
      <c r="D19" s="107"/>
      <c r="E19" s="107"/>
      <c r="F19" s="107"/>
      <c r="G19" s="107"/>
      <c r="H19" s="8"/>
    </row>
    <row r="20" spans="1:8" ht="12.75" hidden="1">
      <c r="A20" s="9">
        <v>4</v>
      </c>
      <c r="B20" s="9"/>
      <c r="C20" s="8" t="s">
        <v>21</v>
      </c>
      <c r="D20" s="10">
        <v>14759.83</v>
      </c>
      <c r="E20" s="11">
        <f>D20*91.18%</f>
        <v>13458.012994</v>
      </c>
      <c r="F20" s="11">
        <f>D20*6.86%</f>
        <v>1012.5243380000002</v>
      </c>
      <c r="G20" s="12">
        <f>D20*1.96%</f>
        <v>289.292668</v>
      </c>
      <c r="H20" s="8"/>
    </row>
    <row r="21" spans="1:8" ht="12.75" hidden="1">
      <c r="A21" s="8"/>
      <c r="B21" s="8"/>
      <c r="C21" s="13" t="s">
        <v>32</v>
      </c>
      <c r="D21" s="14">
        <f>D20</f>
        <v>14759.83</v>
      </c>
      <c r="E21" s="11">
        <f>D21*91.18%</f>
        <v>13458.012994</v>
      </c>
      <c r="F21" s="11">
        <f>D21*6.86%</f>
        <v>1012.5243380000002</v>
      </c>
      <c r="G21" s="12">
        <f>D21*1.96%</f>
        <v>289.292668</v>
      </c>
      <c r="H21" s="8"/>
    </row>
    <row r="22" spans="1:8" ht="12.75" hidden="1">
      <c r="A22" s="106" t="s">
        <v>37</v>
      </c>
      <c r="B22" s="107"/>
      <c r="C22" s="107"/>
      <c r="D22" s="107"/>
      <c r="E22" s="107"/>
      <c r="F22" s="107"/>
      <c r="G22" s="107"/>
      <c r="H22" s="8"/>
    </row>
    <row r="23" spans="1:8" ht="12.75" hidden="1">
      <c r="A23" s="8">
        <v>5</v>
      </c>
      <c r="B23" s="8"/>
      <c r="C23" s="8" t="s">
        <v>21</v>
      </c>
      <c r="D23" s="11">
        <v>30150</v>
      </c>
      <c r="E23" s="11">
        <f>D23*91.18%</f>
        <v>27490.77</v>
      </c>
      <c r="F23" s="11">
        <f>D23*6.86%</f>
        <v>2068.2900000000004</v>
      </c>
      <c r="G23" s="12">
        <v>190.94</v>
      </c>
      <c r="H23" s="15">
        <v>400</v>
      </c>
    </row>
    <row r="24" spans="1:8" ht="12.75" hidden="1">
      <c r="A24" s="8"/>
      <c r="B24" s="8"/>
      <c r="C24" s="13" t="s">
        <v>38</v>
      </c>
      <c r="D24" s="14">
        <f>D23</f>
        <v>30150</v>
      </c>
      <c r="E24" s="14">
        <f>E23</f>
        <v>27490.77</v>
      </c>
      <c r="F24" s="14">
        <f>F23</f>
        <v>2068.2900000000004</v>
      </c>
      <c r="G24" s="16">
        <f>G23</f>
        <v>190.94</v>
      </c>
      <c r="H24" s="8"/>
    </row>
    <row r="25" spans="1:8" ht="12.75" hidden="1">
      <c r="A25" s="106" t="s">
        <v>39</v>
      </c>
      <c r="B25" s="107"/>
      <c r="C25" s="107"/>
      <c r="D25" s="107"/>
      <c r="E25" s="107"/>
      <c r="F25" s="107"/>
      <c r="G25" s="107"/>
      <c r="H25" s="8"/>
    </row>
    <row r="26" spans="1:8" ht="12.75" hidden="1">
      <c r="A26" s="9">
        <v>6</v>
      </c>
      <c r="B26" s="9"/>
      <c r="C26" s="8" t="s">
        <v>27</v>
      </c>
      <c r="D26" s="10">
        <v>4980</v>
      </c>
      <c r="E26" s="11">
        <f>D26*91.18%</f>
        <v>4540.764</v>
      </c>
      <c r="F26" s="11">
        <f>D26*6.86%</f>
        <v>341.62800000000004</v>
      </c>
      <c r="G26" s="12">
        <f>D26*1.96%</f>
        <v>97.60799999999999</v>
      </c>
      <c r="H26" s="8"/>
    </row>
    <row r="27" spans="1:8" ht="12.75" hidden="1">
      <c r="A27" s="8"/>
      <c r="B27" s="8"/>
      <c r="C27" s="13" t="s">
        <v>40</v>
      </c>
      <c r="D27" s="14">
        <f>SUM(D26:D26)</f>
        <v>4980</v>
      </c>
      <c r="E27" s="11">
        <f>D27*91.18%</f>
        <v>4540.764</v>
      </c>
      <c r="F27" s="11">
        <f>D27*6.86%</f>
        <v>341.62800000000004</v>
      </c>
      <c r="G27" s="12">
        <f>D27*1.96%</f>
        <v>97.60799999999999</v>
      </c>
      <c r="H27" s="8"/>
    </row>
    <row r="28" spans="1:8" ht="12.75" hidden="1">
      <c r="A28" s="106" t="s">
        <v>42</v>
      </c>
      <c r="B28" s="107"/>
      <c r="C28" s="107"/>
      <c r="D28" s="107"/>
      <c r="E28" s="107"/>
      <c r="F28" s="107"/>
      <c r="G28" s="107"/>
      <c r="H28" s="8"/>
    </row>
    <row r="29" spans="1:8" ht="12.75" hidden="1">
      <c r="A29" s="8">
        <v>7</v>
      </c>
      <c r="B29" s="8"/>
      <c r="C29" s="8" t="s">
        <v>21</v>
      </c>
      <c r="D29" s="11">
        <v>9171</v>
      </c>
      <c r="E29" s="11">
        <f>D29*91.18%</f>
        <v>8362.1178</v>
      </c>
      <c r="F29" s="11">
        <f>D29*6.86%</f>
        <v>629.1306000000001</v>
      </c>
      <c r="G29" s="12">
        <f>D29*1.96%</f>
        <v>179.7516</v>
      </c>
      <c r="H29" s="8"/>
    </row>
    <row r="30" spans="1:8" ht="12.75" hidden="1">
      <c r="A30" s="8"/>
      <c r="B30" s="8"/>
      <c r="C30" s="13" t="s">
        <v>52</v>
      </c>
      <c r="D30" s="14">
        <f>D29</f>
        <v>9171</v>
      </c>
      <c r="E30" s="14">
        <f>E29</f>
        <v>8362.1178</v>
      </c>
      <c r="F30" s="14">
        <f>F29</f>
        <v>629.1306000000001</v>
      </c>
      <c r="G30" s="16">
        <f>G29</f>
        <v>179.7516</v>
      </c>
      <c r="H30" s="8"/>
    </row>
    <row r="31" spans="1:8" ht="12.75" hidden="1">
      <c r="A31" s="106" t="s">
        <v>45</v>
      </c>
      <c r="B31" s="107"/>
      <c r="C31" s="107"/>
      <c r="D31" s="107"/>
      <c r="E31" s="107"/>
      <c r="F31" s="107"/>
      <c r="G31" s="107"/>
      <c r="H31" s="8"/>
    </row>
    <row r="32" spans="1:8" ht="12.75" hidden="1">
      <c r="A32" s="8">
        <v>8</v>
      </c>
      <c r="B32" s="8"/>
      <c r="C32" s="8" t="s">
        <v>21</v>
      </c>
      <c r="D32" s="11">
        <v>5940</v>
      </c>
      <c r="E32" s="11">
        <f>D32*91.18%</f>
        <v>5416.092000000001</v>
      </c>
      <c r="F32" s="11">
        <f>D32*6.86%</f>
        <v>407.48400000000004</v>
      </c>
      <c r="G32" s="12">
        <f>D32*1.96%</f>
        <v>116.42399999999999</v>
      </c>
      <c r="H32" s="8"/>
    </row>
    <row r="33" spans="1:8" ht="12.75" hidden="1">
      <c r="A33" s="8"/>
      <c r="B33" s="8"/>
      <c r="C33" s="13" t="s">
        <v>46</v>
      </c>
      <c r="D33" s="14">
        <f>D32</f>
        <v>5940</v>
      </c>
      <c r="E33" s="14">
        <f>E32</f>
        <v>5416.092000000001</v>
      </c>
      <c r="F33" s="14">
        <f>F32</f>
        <v>407.48400000000004</v>
      </c>
      <c r="G33" s="16">
        <f>G32</f>
        <v>116.42399999999999</v>
      </c>
      <c r="H33" s="8"/>
    </row>
    <row r="34" spans="1:8" ht="12.75" hidden="1">
      <c r="A34" s="106" t="s">
        <v>43</v>
      </c>
      <c r="B34" s="107"/>
      <c r="C34" s="107"/>
      <c r="D34" s="107"/>
      <c r="E34" s="107"/>
      <c r="F34" s="107"/>
      <c r="G34" s="107"/>
      <c r="H34" s="8"/>
    </row>
    <row r="35" spans="1:8" ht="12.75" hidden="1">
      <c r="A35" s="8">
        <v>9</v>
      </c>
      <c r="B35" s="8"/>
      <c r="C35" s="8" t="s">
        <v>27</v>
      </c>
      <c r="D35" s="11">
        <v>9135.05</v>
      </c>
      <c r="E35" s="11">
        <f>D35*91.18%</f>
        <v>8329.33859</v>
      </c>
      <c r="F35" s="11">
        <f>D35*6.86%</f>
        <v>626.66443</v>
      </c>
      <c r="G35" s="12">
        <f>D35*1.96%</f>
        <v>179.04698</v>
      </c>
      <c r="H35" s="8"/>
    </row>
    <row r="36" spans="1:8" ht="12.75" hidden="1">
      <c r="A36" s="8"/>
      <c r="B36" s="8"/>
      <c r="C36" s="13" t="s">
        <v>44</v>
      </c>
      <c r="D36" s="14">
        <f>D35</f>
        <v>9135.05</v>
      </c>
      <c r="E36" s="14">
        <f>E35</f>
        <v>8329.33859</v>
      </c>
      <c r="F36" s="14">
        <f>F35</f>
        <v>626.66443</v>
      </c>
      <c r="G36" s="16">
        <f>G35</f>
        <v>179.04698</v>
      </c>
      <c r="H36" s="8"/>
    </row>
    <row r="37" spans="1:8" ht="12.75" hidden="1">
      <c r="A37" s="106" t="s">
        <v>47</v>
      </c>
      <c r="B37" s="107"/>
      <c r="C37" s="107"/>
      <c r="D37" s="107"/>
      <c r="E37" s="107"/>
      <c r="F37" s="107"/>
      <c r="G37" s="107"/>
      <c r="H37" s="8"/>
    </row>
    <row r="38" spans="1:8" ht="12.75" hidden="1">
      <c r="A38" s="8">
        <v>10</v>
      </c>
      <c r="B38" s="8"/>
      <c r="C38" s="8" t="s">
        <v>21</v>
      </c>
      <c r="D38" s="11">
        <v>27359.7</v>
      </c>
      <c r="E38" s="11">
        <f>D38*91.18%</f>
        <v>24946.574460000003</v>
      </c>
      <c r="F38" s="11">
        <f>D38*6.86%</f>
        <v>1876.8754200000003</v>
      </c>
      <c r="G38" s="12">
        <v>150</v>
      </c>
      <c r="H38" s="8">
        <v>386.25</v>
      </c>
    </row>
    <row r="39" spans="1:8" ht="12.75" hidden="1">
      <c r="A39" s="8"/>
      <c r="B39" s="8"/>
      <c r="C39" s="13" t="s">
        <v>48</v>
      </c>
      <c r="D39" s="14">
        <f>D38</f>
        <v>27359.7</v>
      </c>
      <c r="E39" s="14">
        <f>E38</f>
        <v>24946.574460000003</v>
      </c>
      <c r="F39" s="14">
        <f>F38</f>
        <v>1876.8754200000003</v>
      </c>
      <c r="G39" s="16">
        <f>G38</f>
        <v>150</v>
      </c>
      <c r="H39" s="8"/>
    </row>
    <row r="40" spans="1:8" ht="12.75" hidden="1">
      <c r="A40" s="106" t="s">
        <v>49</v>
      </c>
      <c r="B40" s="107"/>
      <c r="C40" s="107"/>
      <c r="D40" s="107"/>
      <c r="E40" s="107"/>
      <c r="F40" s="107"/>
      <c r="G40" s="107"/>
      <c r="H40" s="109"/>
    </row>
    <row r="41" spans="1:8" ht="12.75" hidden="1">
      <c r="A41" s="8">
        <v>11</v>
      </c>
      <c r="B41" s="8"/>
      <c r="C41" s="8" t="s">
        <v>21</v>
      </c>
      <c r="D41" s="11">
        <v>19035</v>
      </c>
      <c r="E41" s="11">
        <f>D41*91.18%</f>
        <v>17356.113</v>
      </c>
      <c r="F41" s="11">
        <f>D41*6.86%</f>
        <v>1305.8010000000002</v>
      </c>
      <c r="G41" s="12">
        <f>D41*1.96%</f>
        <v>373.086</v>
      </c>
      <c r="H41" s="8"/>
    </row>
    <row r="42" spans="1:8" ht="12.75" hidden="1">
      <c r="A42" s="8"/>
      <c r="B42" s="8"/>
      <c r="C42" s="13" t="s">
        <v>50</v>
      </c>
      <c r="D42" s="14">
        <f>D41</f>
        <v>19035</v>
      </c>
      <c r="E42" s="14">
        <f>E41</f>
        <v>17356.113</v>
      </c>
      <c r="F42" s="14">
        <f>F41</f>
        <v>1305.8010000000002</v>
      </c>
      <c r="G42" s="16">
        <f>G41</f>
        <v>373.086</v>
      </c>
      <c r="H42" s="8"/>
    </row>
    <row r="43" spans="1:8" ht="12.75" hidden="1">
      <c r="A43" s="8"/>
      <c r="B43" s="8"/>
      <c r="C43" s="13"/>
      <c r="D43" s="14"/>
      <c r="E43" s="14"/>
      <c r="F43" s="14"/>
      <c r="G43" s="16"/>
      <c r="H43" s="8"/>
    </row>
    <row r="44" spans="1:8" ht="12.75">
      <c r="A44" s="8"/>
      <c r="B44" s="8"/>
      <c r="C44" s="13" t="s">
        <v>8</v>
      </c>
      <c r="D44" s="14">
        <f>D42+D39+D36+D33+D30+D27+D24+D21+D18+D15+D12</f>
        <v>254868.58000000002</v>
      </c>
      <c r="E44" s="14">
        <f>E42+E39+E36+E33+E30+E27+E24+E21+E18+E15+E12</f>
        <v>232389.17124400003</v>
      </c>
      <c r="F44" s="14">
        <f>F42+F39+F36+F33+F30+F27+F24+F21+F18+F15+F12</f>
        <v>17483.984588000003</v>
      </c>
      <c r="G44" s="14">
        <f>G42+G39+G36+G33+G30+G27+G24+G21+G18+G15+G12</f>
        <v>2791.896048</v>
      </c>
      <c r="H44" s="14">
        <f>SUM(H14:H43)</f>
        <v>2203.5</v>
      </c>
    </row>
    <row r="45" spans="1:8" ht="12.75">
      <c r="A45" s="8"/>
      <c r="B45" s="8"/>
      <c r="C45" s="17"/>
      <c r="D45" s="18"/>
      <c r="E45" s="18"/>
      <c r="F45" s="18"/>
      <c r="G45" s="18"/>
      <c r="H45" s="14"/>
    </row>
    <row r="46" spans="1:8" ht="12.75">
      <c r="A46" s="8"/>
      <c r="B46" s="8"/>
      <c r="C46" s="106" t="s">
        <v>9</v>
      </c>
      <c r="D46" s="107"/>
      <c r="E46" s="107"/>
      <c r="F46" s="107"/>
      <c r="G46" s="107"/>
      <c r="H46" s="8"/>
    </row>
    <row r="47" spans="1:8" ht="12.75" hidden="1">
      <c r="A47" s="106" t="s">
        <v>57</v>
      </c>
      <c r="B47" s="107"/>
      <c r="C47" s="107"/>
      <c r="D47" s="107"/>
      <c r="E47" s="107"/>
      <c r="F47" s="107"/>
      <c r="G47" s="107"/>
      <c r="H47" s="8"/>
    </row>
    <row r="48" spans="1:8" ht="12.75" hidden="1">
      <c r="A48" s="8">
        <v>12</v>
      </c>
      <c r="B48" s="8"/>
      <c r="C48" s="8" t="s">
        <v>21</v>
      </c>
      <c r="D48" s="11">
        <v>9171</v>
      </c>
      <c r="E48" s="11">
        <f>D48*91.18%</f>
        <v>8362.1178</v>
      </c>
      <c r="F48" s="11">
        <f>D48*6.86%</f>
        <v>629.1306000000001</v>
      </c>
      <c r="G48" s="12">
        <f>D48*1.96%</f>
        <v>179.7516</v>
      </c>
      <c r="H48" s="8"/>
    </row>
    <row r="49" spans="1:8" ht="12.75" hidden="1">
      <c r="A49" s="8"/>
      <c r="B49" s="8"/>
      <c r="C49" s="13" t="s">
        <v>58</v>
      </c>
      <c r="D49" s="14">
        <f>D48</f>
        <v>9171</v>
      </c>
      <c r="E49" s="14">
        <f>E48</f>
        <v>8362.1178</v>
      </c>
      <c r="F49" s="14">
        <f>F48</f>
        <v>629.1306000000001</v>
      </c>
      <c r="G49" s="16">
        <f>G48</f>
        <v>179.7516</v>
      </c>
      <c r="H49" s="8"/>
    </row>
    <row r="50" spans="1:8" ht="12.75" hidden="1">
      <c r="A50" s="8"/>
      <c r="B50" s="8"/>
      <c r="C50" s="13"/>
      <c r="D50" s="14"/>
      <c r="E50" s="14"/>
      <c r="F50" s="14"/>
      <c r="G50" s="16"/>
      <c r="H50" s="8"/>
    </row>
    <row r="51" spans="1:8" ht="12.75" hidden="1">
      <c r="A51" s="106" t="s">
        <v>33</v>
      </c>
      <c r="B51" s="107"/>
      <c r="C51" s="107"/>
      <c r="D51" s="107"/>
      <c r="E51" s="107"/>
      <c r="F51" s="107"/>
      <c r="G51" s="107"/>
      <c r="H51" s="8"/>
    </row>
    <row r="52" spans="1:8" ht="12.75" hidden="1">
      <c r="A52" s="8">
        <v>13</v>
      </c>
      <c r="B52" s="8"/>
      <c r="C52" s="8" t="s">
        <v>27</v>
      </c>
      <c r="D52" s="11">
        <v>2505</v>
      </c>
      <c r="E52" s="11">
        <f>D52*91.18%</f>
        <v>2284.059</v>
      </c>
      <c r="F52" s="11">
        <f>D52*6.86%</f>
        <v>171.84300000000002</v>
      </c>
      <c r="G52" s="12">
        <f>D52*1.96%</f>
        <v>49.098</v>
      </c>
      <c r="H52" s="8"/>
    </row>
    <row r="53" spans="1:8" ht="12.75" hidden="1">
      <c r="A53" s="8"/>
      <c r="B53" s="8"/>
      <c r="C53" s="13" t="s">
        <v>34</v>
      </c>
      <c r="D53" s="14">
        <f>D52</f>
        <v>2505</v>
      </c>
      <c r="E53" s="14">
        <f>E52</f>
        <v>2284.059</v>
      </c>
      <c r="F53" s="14">
        <f>F52</f>
        <v>171.84300000000002</v>
      </c>
      <c r="G53" s="16">
        <f>G52</f>
        <v>49.098</v>
      </c>
      <c r="H53" s="8"/>
    </row>
    <row r="54" spans="1:8" ht="12.75" hidden="1">
      <c r="A54" s="106" t="s">
        <v>35</v>
      </c>
      <c r="B54" s="107"/>
      <c r="C54" s="107"/>
      <c r="D54" s="107"/>
      <c r="E54" s="107"/>
      <c r="F54" s="107"/>
      <c r="G54" s="107"/>
      <c r="H54" s="8"/>
    </row>
    <row r="55" spans="1:8" ht="12.75" hidden="1">
      <c r="A55" s="8">
        <v>14</v>
      </c>
      <c r="B55" s="8"/>
      <c r="C55" s="8" t="s">
        <v>21</v>
      </c>
      <c r="D55" s="11">
        <v>21510</v>
      </c>
      <c r="E55" s="11">
        <f>D55*91.18%</f>
        <v>19612.818000000003</v>
      </c>
      <c r="F55" s="11">
        <f>D55*6.86%</f>
        <v>1475.5860000000002</v>
      </c>
      <c r="G55" s="12">
        <f>D55*1.96%</f>
        <v>421.596</v>
      </c>
      <c r="H55" s="8"/>
    </row>
    <row r="56" spans="1:8" ht="12.75" hidden="1">
      <c r="A56" s="8"/>
      <c r="B56" s="8"/>
      <c r="C56" s="13" t="s">
        <v>36</v>
      </c>
      <c r="D56" s="14">
        <f>D55</f>
        <v>21510</v>
      </c>
      <c r="E56" s="14">
        <f>E55</f>
        <v>19612.818000000003</v>
      </c>
      <c r="F56" s="14">
        <f>F55</f>
        <v>1475.5860000000002</v>
      </c>
      <c r="G56" s="16">
        <f>G55</f>
        <v>421.596</v>
      </c>
      <c r="H56" s="8"/>
    </row>
    <row r="57" spans="1:8" ht="12.75" hidden="1">
      <c r="A57" s="108" t="s">
        <v>28</v>
      </c>
      <c r="B57" s="108"/>
      <c r="C57" s="108"/>
      <c r="D57" s="108"/>
      <c r="E57" s="108"/>
      <c r="F57" s="108"/>
      <c r="G57" s="106"/>
      <c r="H57" s="8"/>
    </row>
    <row r="58" spans="1:8" ht="12.75" hidden="1">
      <c r="A58" s="8">
        <v>15</v>
      </c>
      <c r="B58" s="8"/>
      <c r="C58" s="13" t="s">
        <v>22</v>
      </c>
      <c r="D58" s="14">
        <v>37800</v>
      </c>
      <c r="E58" s="11">
        <f>D58*91.18%</f>
        <v>34466.04</v>
      </c>
      <c r="F58" s="11">
        <f>D58*6.86%</f>
        <v>2593.0800000000004</v>
      </c>
      <c r="G58" s="12">
        <f>D58*1.96%</f>
        <v>740.88</v>
      </c>
      <c r="H58" s="8"/>
    </row>
    <row r="59" spans="1:8" ht="12.75" hidden="1">
      <c r="A59" s="8"/>
      <c r="B59" s="8"/>
      <c r="C59" s="8" t="s">
        <v>51</v>
      </c>
      <c r="D59" s="11">
        <f>SUM(D58:D58)</f>
        <v>37800</v>
      </c>
      <c r="E59" s="11">
        <f>SUM(E58:E58)</f>
        <v>34466.04</v>
      </c>
      <c r="F59" s="11">
        <f>SUM(F58:F58)</f>
        <v>2593.0800000000004</v>
      </c>
      <c r="G59" s="11">
        <f>SUM(G58:G58)</f>
        <v>740.88</v>
      </c>
      <c r="H59" s="8"/>
    </row>
    <row r="60" spans="1:8" ht="12.75" hidden="1">
      <c r="A60" s="106" t="s">
        <v>39</v>
      </c>
      <c r="B60" s="107"/>
      <c r="C60" s="107"/>
      <c r="D60" s="107"/>
      <c r="E60" s="107"/>
      <c r="F60" s="107"/>
      <c r="G60" s="107"/>
      <c r="H60" s="8"/>
    </row>
    <row r="61" spans="1:8" ht="12.75" hidden="1">
      <c r="A61" s="9">
        <v>16</v>
      </c>
      <c r="B61" s="9"/>
      <c r="C61" s="8" t="s">
        <v>27</v>
      </c>
      <c r="D61" s="10">
        <v>2730</v>
      </c>
      <c r="E61" s="11">
        <f>D61*91.18%</f>
        <v>2489.214</v>
      </c>
      <c r="F61" s="11">
        <f>D61*6.86%</f>
        <v>187.27800000000002</v>
      </c>
      <c r="G61" s="12">
        <f>D61*1.96%</f>
        <v>53.507999999999996</v>
      </c>
      <c r="H61" s="8"/>
    </row>
    <row r="62" spans="1:8" ht="12.75" hidden="1">
      <c r="A62" s="8"/>
      <c r="B62" s="8"/>
      <c r="C62" s="13" t="s">
        <v>40</v>
      </c>
      <c r="D62" s="14">
        <f>SUM(D61:D61)</f>
        <v>2730</v>
      </c>
      <c r="E62" s="11">
        <f>D62*91.18%</f>
        <v>2489.214</v>
      </c>
      <c r="F62" s="11">
        <f>D62*6.86%</f>
        <v>187.27800000000002</v>
      </c>
      <c r="G62" s="12">
        <f>D62*1.96%</f>
        <v>53.507999999999996</v>
      </c>
      <c r="H62" s="8"/>
    </row>
    <row r="63" spans="1:8" ht="12.75" hidden="1">
      <c r="A63" s="106" t="s">
        <v>47</v>
      </c>
      <c r="B63" s="107"/>
      <c r="C63" s="107"/>
      <c r="D63" s="107"/>
      <c r="E63" s="107"/>
      <c r="F63" s="107"/>
      <c r="G63" s="107"/>
      <c r="H63" s="8"/>
    </row>
    <row r="64" spans="1:8" ht="12.75" hidden="1">
      <c r="A64" s="9">
        <v>17</v>
      </c>
      <c r="B64" s="9"/>
      <c r="C64" s="8" t="s">
        <v>27</v>
      </c>
      <c r="D64" s="10">
        <v>5820</v>
      </c>
      <c r="E64" s="11">
        <f>D64*91.18%</f>
        <v>5306.676</v>
      </c>
      <c r="F64" s="11">
        <f>D64*6.86%</f>
        <v>399.25200000000007</v>
      </c>
      <c r="G64" s="12">
        <f>D64*1.96%</f>
        <v>114.072</v>
      </c>
      <c r="H64" s="8"/>
    </row>
    <row r="65" spans="1:8" ht="12.75" hidden="1">
      <c r="A65" s="8"/>
      <c r="B65" s="8"/>
      <c r="C65" s="13" t="s">
        <v>56</v>
      </c>
      <c r="D65" s="14">
        <f>SUM(D64:D64)</f>
        <v>5820</v>
      </c>
      <c r="E65" s="11">
        <f>D65*91.18%</f>
        <v>5306.676</v>
      </c>
      <c r="F65" s="11">
        <f>D65*6.86%</f>
        <v>399.25200000000007</v>
      </c>
      <c r="G65" s="12">
        <f>D65*1.96%</f>
        <v>114.072</v>
      </c>
      <c r="H65" s="8"/>
    </row>
    <row r="66" spans="1:8" ht="12.75" hidden="1">
      <c r="A66" s="8"/>
      <c r="B66" s="8"/>
      <c r="C66" s="8"/>
      <c r="D66" s="8"/>
      <c r="E66" s="8"/>
      <c r="F66" s="8"/>
      <c r="G66" s="19"/>
      <c r="H66" s="8"/>
    </row>
    <row r="67" spans="1:8" ht="12.75">
      <c r="A67" s="8"/>
      <c r="B67" s="8"/>
      <c r="C67" s="13" t="s">
        <v>10</v>
      </c>
      <c r="D67" s="14">
        <f>D65+D62+D59+D56+D53+D49</f>
        <v>79536</v>
      </c>
      <c r="E67" s="14">
        <f>E65+E62+E59+E56+E53</f>
        <v>64158.80700000001</v>
      </c>
      <c r="F67" s="14">
        <f>F65+F62+F59+F56+F53</f>
        <v>4827.039000000001</v>
      </c>
      <c r="G67" s="14">
        <f>G65+G62+G59+G56+G53</f>
        <v>1379.154</v>
      </c>
      <c r="H67" s="8"/>
    </row>
    <row r="68" spans="1:8" ht="12.75">
      <c r="A68" s="8"/>
      <c r="B68" s="8"/>
      <c r="C68" s="17"/>
      <c r="D68" s="18"/>
      <c r="E68" s="18"/>
      <c r="F68" s="18"/>
      <c r="G68" s="20"/>
      <c r="H68" s="8"/>
    </row>
    <row r="69" spans="1:8" ht="12.75">
      <c r="A69" s="8"/>
      <c r="B69" s="8"/>
      <c r="C69" s="106" t="s">
        <v>11</v>
      </c>
      <c r="D69" s="107"/>
      <c r="E69" s="107"/>
      <c r="F69" s="107"/>
      <c r="G69" s="109"/>
      <c r="H69" s="8"/>
    </row>
    <row r="70" spans="1:8" ht="12.75" hidden="1">
      <c r="A70" s="8"/>
      <c r="B70" s="8"/>
      <c r="C70" s="106" t="s">
        <v>20</v>
      </c>
      <c r="D70" s="107"/>
      <c r="E70" s="107"/>
      <c r="F70" s="107"/>
      <c r="G70" s="107"/>
      <c r="H70" s="8"/>
    </row>
    <row r="71" spans="1:8" ht="12.75" hidden="1">
      <c r="A71" s="8">
        <v>18</v>
      </c>
      <c r="B71" s="8"/>
      <c r="C71" s="8" t="s">
        <v>22</v>
      </c>
      <c r="D71" s="11">
        <v>21000</v>
      </c>
      <c r="E71" s="11">
        <f>D71*91.18%</f>
        <v>19147.800000000003</v>
      </c>
      <c r="F71" s="11">
        <f>D71*6.86%</f>
        <v>1440.6000000000001</v>
      </c>
      <c r="G71" s="12">
        <f>D71*1.96%</f>
        <v>411.59999999999997</v>
      </c>
      <c r="H71" s="8"/>
    </row>
    <row r="72" spans="1:8" ht="12.75" hidden="1">
      <c r="A72" s="8"/>
      <c r="B72" s="8"/>
      <c r="C72" s="13" t="s">
        <v>19</v>
      </c>
      <c r="D72" s="14">
        <f>D71</f>
        <v>21000</v>
      </c>
      <c r="E72" s="14">
        <f>E71</f>
        <v>19147.800000000003</v>
      </c>
      <c r="F72" s="14">
        <f>F71</f>
        <v>1440.6000000000001</v>
      </c>
      <c r="G72" s="16">
        <f>G71</f>
        <v>411.59999999999997</v>
      </c>
      <c r="H72" s="8"/>
    </row>
    <row r="73" spans="1:8" ht="12.75" hidden="1">
      <c r="A73" s="8"/>
      <c r="B73" s="8"/>
      <c r="C73" s="13"/>
      <c r="D73" s="14"/>
      <c r="E73" s="14"/>
      <c r="F73" s="14"/>
      <c r="G73" s="16"/>
      <c r="H73" s="8"/>
    </row>
    <row r="74" spans="1:8" ht="12.75" hidden="1">
      <c r="A74" s="106" t="s">
        <v>29</v>
      </c>
      <c r="B74" s="107"/>
      <c r="C74" s="107"/>
      <c r="D74" s="107"/>
      <c r="E74" s="107"/>
      <c r="F74" s="107"/>
      <c r="G74" s="107"/>
      <c r="H74" s="8"/>
    </row>
    <row r="75" spans="1:8" ht="12.75" hidden="1">
      <c r="A75" s="8">
        <v>19</v>
      </c>
      <c r="B75" s="8"/>
      <c r="C75" s="8" t="s">
        <v>27</v>
      </c>
      <c r="D75" s="11">
        <v>7575</v>
      </c>
      <c r="E75" s="11">
        <f>D75*91.18%</f>
        <v>6906.885</v>
      </c>
      <c r="F75" s="11">
        <f>D75*6.86%</f>
        <v>519.6450000000001</v>
      </c>
      <c r="G75" s="12">
        <f>D75*1.96%</f>
        <v>148.47</v>
      </c>
      <c r="H75" s="8"/>
    </row>
    <row r="76" spans="1:8" ht="12.75" hidden="1">
      <c r="A76" s="8"/>
      <c r="B76" s="8"/>
      <c r="C76" s="13" t="s">
        <v>30</v>
      </c>
      <c r="D76" s="14">
        <f>D75</f>
        <v>7575</v>
      </c>
      <c r="E76" s="14">
        <f>E75</f>
        <v>6906.885</v>
      </c>
      <c r="F76" s="14">
        <f>F75</f>
        <v>519.6450000000001</v>
      </c>
      <c r="G76" s="16">
        <f>G75</f>
        <v>148.47</v>
      </c>
      <c r="H76" s="8"/>
    </row>
    <row r="77" spans="1:8" ht="12.75" hidden="1">
      <c r="A77" s="106" t="s">
        <v>35</v>
      </c>
      <c r="B77" s="107"/>
      <c r="C77" s="107"/>
      <c r="D77" s="107"/>
      <c r="E77" s="107"/>
      <c r="F77" s="107"/>
      <c r="G77" s="107"/>
      <c r="H77" s="8"/>
    </row>
    <row r="78" spans="1:8" ht="12.75" hidden="1">
      <c r="A78" s="8">
        <v>20</v>
      </c>
      <c r="B78" s="8"/>
      <c r="C78" s="8" t="s">
        <v>27</v>
      </c>
      <c r="D78" s="11">
        <v>47775</v>
      </c>
      <c r="E78" s="11">
        <f>D78*91.18%</f>
        <v>43561.245</v>
      </c>
      <c r="F78" s="11">
        <f>D78*6.86%</f>
        <v>3277.3650000000002</v>
      </c>
      <c r="G78" s="12">
        <f>D78*1.96%</f>
        <v>936.39</v>
      </c>
      <c r="H78" s="8"/>
    </row>
    <row r="79" spans="1:8" ht="12.75" hidden="1">
      <c r="A79" s="8"/>
      <c r="B79" s="8"/>
      <c r="C79" s="13" t="s">
        <v>36</v>
      </c>
      <c r="D79" s="14">
        <f>D78</f>
        <v>47775</v>
      </c>
      <c r="E79" s="14">
        <f>E78</f>
        <v>43561.245</v>
      </c>
      <c r="F79" s="14">
        <f>F78</f>
        <v>3277.3650000000002</v>
      </c>
      <c r="G79" s="16">
        <f>G78</f>
        <v>936.39</v>
      </c>
      <c r="H79" s="8"/>
    </row>
    <row r="80" spans="1:8" ht="12.75" hidden="1">
      <c r="A80" s="106" t="s">
        <v>37</v>
      </c>
      <c r="B80" s="107"/>
      <c r="C80" s="107"/>
      <c r="D80" s="107"/>
      <c r="E80" s="107"/>
      <c r="F80" s="107"/>
      <c r="G80" s="107"/>
      <c r="H80" s="8"/>
    </row>
    <row r="81" spans="1:8" ht="12.75" hidden="1">
      <c r="A81" s="8">
        <v>21</v>
      </c>
      <c r="B81" s="8"/>
      <c r="C81" s="8" t="s">
        <v>27</v>
      </c>
      <c r="D81" s="11">
        <v>15570</v>
      </c>
      <c r="E81" s="11">
        <f>D81*91.18%</f>
        <v>14196.726</v>
      </c>
      <c r="F81" s="11">
        <f>D81*6.86%</f>
        <v>1068.102</v>
      </c>
      <c r="G81" s="12">
        <f>D81*1.96%</f>
        <v>305.17199999999997</v>
      </c>
      <c r="H81" s="8"/>
    </row>
    <row r="82" spans="1:8" ht="12.75" hidden="1">
      <c r="A82" s="8"/>
      <c r="B82" s="8"/>
      <c r="C82" s="13" t="s">
        <v>38</v>
      </c>
      <c r="D82" s="14">
        <f>D81</f>
        <v>15570</v>
      </c>
      <c r="E82" s="14">
        <f>E81</f>
        <v>14196.726</v>
      </c>
      <c r="F82" s="14">
        <f>F81</f>
        <v>1068.102</v>
      </c>
      <c r="G82" s="16">
        <f>G81</f>
        <v>305.17199999999997</v>
      </c>
      <c r="H82" s="8"/>
    </row>
    <row r="83" spans="1:8" ht="12.75" hidden="1">
      <c r="A83" s="8"/>
      <c r="B83" s="8"/>
      <c r="C83" s="8"/>
      <c r="D83" s="11"/>
      <c r="E83" s="11"/>
      <c r="F83" s="11"/>
      <c r="G83" s="12"/>
      <c r="H83" s="8"/>
    </row>
    <row r="84" spans="1:8" ht="12.75">
      <c r="A84" s="8"/>
      <c r="B84" s="8"/>
      <c r="C84" s="13" t="s">
        <v>12</v>
      </c>
      <c r="D84" s="14">
        <f>D82+D79+D76+D72</f>
        <v>91920</v>
      </c>
      <c r="E84" s="14">
        <f>E82+E79+E76+E72</f>
        <v>83812.65600000002</v>
      </c>
      <c r="F84" s="14">
        <f>F82+F79+F76+F72</f>
        <v>6305.712000000001</v>
      </c>
      <c r="G84" s="14">
        <f>G82+G79+G76+G72</f>
        <v>1801.6319999999998</v>
      </c>
      <c r="H84" s="8"/>
    </row>
    <row r="85" spans="1:8" ht="12.75">
      <c r="A85" s="8"/>
      <c r="B85" s="8"/>
      <c r="C85" s="17"/>
      <c r="D85" s="18"/>
      <c r="E85" s="18"/>
      <c r="F85" s="18"/>
      <c r="G85" s="18"/>
      <c r="H85" s="8"/>
    </row>
    <row r="86" spans="1:8" ht="12.75">
      <c r="A86" s="8"/>
      <c r="B86" s="8"/>
      <c r="C86" s="106" t="s">
        <v>23</v>
      </c>
      <c r="D86" s="107"/>
      <c r="E86" s="107"/>
      <c r="F86" s="107"/>
      <c r="G86" s="107"/>
      <c r="H86" s="8"/>
    </row>
    <row r="87" spans="1:8" ht="12.75" hidden="1">
      <c r="A87" s="106" t="s">
        <v>53</v>
      </c>
      <c r="B87" s="107"/>
      <c r="C87" s="107"/>
      <c r="D87" s="107"/>
      <c r="E87" s="107"/>
      <c r="F87" s="107"/>
      <c r="G87" s="107"/>
      <c r="H87" s="8"/>
    </row>
    <row r="88" spans="1:8" ht="12.75" hidden="1">
      <c r="A88" s="8">
        <v>22</v>
      </c>
      <c r="B88" s="8"/>
      <c r="C88" s="8" t="s">
        <v>27</v>
      </c>
      <c r="D88" s="11">
        <v>3720</v>
      </c>
      <c r="E88" s="11">
        <f>D88*91.18%</f>
        <v>3391.896</v>
      </c>
      <c r="F88" s="11">
        <f>D88*6.86%</f>
        <v>255.19200000000004</v>
      </c>
      <c r="G88" s="12">
        <f>D88*1.96%</f>
        <v>72.91199999999999</v>
      </c>
      <c r="H88" s="8"/>
    </row>
    <row r="89" spans="1:8" ht="12.75" hidden="1">
      <c r="A89" s="8"/>
      <c r="B89" s="8"/>
      <c r="C89" s="13" t="s">
        <v>46</v>
      </c>
      <c r="D89" s="14">
        <f>D88</f>
        <v>3720</v>
      </c>
      <c r="E89" s="14">
        <f>E88</f>
        <v>3391.896</v>
      </c>
      <c r="F89" s="14">
        <f>F88</f>
        <v>255.19200000000004</v>
      </c>
      <c r="G89" s="16">
        <f>G88</f>
        <v>72.91199999999999</v>
      </c>
      <c r="H89" s="8"/>
    </row>
    <row r="90" spans="1:8" ht="12.75" hidden="1">
      <c r="A90" s="106" t="s">
        <v>54</v>
      </c>
      <c r="B90" s="107"/>
      <c r="C90" s="107"/>
      <c r="D90" s="107"/>
      <c r="E90" s="107"/>
      <c r="F90" s="107"/>
      <c r="G90" s="107"/>
      <c r="H90" s="8"/>
    </row>
    <row r="91" spans="1:8" ht="12.75" hidden="1">
      <c r="A91" s="8">
        <v>23</v>
      </c>
      <c r="B91" s="8"/>
      <c r="C91" s="8" t="s">
        <v>21</v>
      </c>
      <c r="D91" s="11">
        <v>22905</v>
      </c>
      <c r="E91" s="11">
        <f>D91*91.18%</f>
        <v>20884.779000000002</v>
      </c>
      <c r="F91" s="11">
        <f>D91*6.86%</f>
        <v>1571.2830000000001</v>
      </c>
      <c r="G91" s="12">
        <f>D91*1.96%</f>
        <v>448.938</v>
      </c>
      <c r="H91" s="8"/>
    </row>
    <row r="92" spans="1:8" ht="12.75" hidden="1">
      <c r="A92" s="8"/>
      <c r="B92" s="8"/>
      <c r="C92" s="13" t="s">
        <v>44</v>
      </c>
      <c r="D92" s="14">
        <f>D91</f>
        <v>22905</v>
      </c>
      <c r="E92" s="14">
        <f>E91</f>
        <v>20884.779000000002</v>
      </c>
      <c r="F92" s="14">
        <f>F91</f>
        <v>1571.2830000000001</v>
      </c>
      <c r="G92" s="16">
        <f>G91</f>
        <v>448.938</v>
      </c>
      <c r="H92" s="8"/>
    </row>
    <row r="93" spans="1:8" ht="12.75" hidden="1">
      <c r="A93" s="106" t="s">
        <v>55</v>
      </c>
      <c r="B93" s="107"/>
      <c r="C93" s="107"/>
      <c r="D93" s="107"/>
      <c r="E93" s="107"/>
      <c r="F93" s="107"/>
      <c r="G93" s="107"/>
      <c r="H93" s="8"/>
    </row>
    <row r="94" spans="1:8" ht="12.75" hidden="1">
      <c r="A94" s="8">
        <v>24</v>
      </c>
      <c r="B94" s="8"/>
      <c r="C94" s="8" t="s">
        <v>27</v>
      </c>
      <c r="D94" s="11">
        <v>22050</v>
      </c>
      <c r="E94" s="11">
        <f>D94*91.18%</f>
        <v>20105.190000000002</v>
      </c>
      <c r="F94" s="11">
        <f>D94*6.86%</f>
        <v>1512.63</v>
      </c>
      <c r="G94" s="12">
        <f>D94*1.96%</f>
        <v>432.18</v>
      </c>
      <c r="H94" s="8"/>
    </row>
    <row r="95" spans="1:8" ht="12.75" hidden="1">
      <c r="A95" s="8"/>
      <c r="B95" s="8"/>
      <c r="C95" s="13" t="s">
        <v>50</v>
      </c>
      <c r="D95" s="14">
        <f>D94</f>
        <v>22050</v>
      </c>
      <c r="E95" s="14">
        <f>E94</f>
        <v>20105.190000000002</v>
      </c>
      <c r="F95" s="14">
        <f>F94</f>
        <v>1512.63</v>
      </c>
      <c r="G95" s="16">
        <f>G94</f>
        <v>432.18</v>
      </c>
      <c r="H95" s="8"/>
    </row>
    <row r="96" spans="1:8" ht="12.75" hidden="1">
      <c r="A96" s="8"/>
      <c r="B96" s="8"/>
      <c r="C96" s="106"/>
      <c r="D96" s="107"/>
      <c r="E96" s="107"/>
      <c r="F96" s="107"/>
      <c r="G96" s="107"/>
      <c r="H96" s="8"/>
    </row>
    <row r="97" spans="1:8" ht="12.75">
      <c r="A97" s="8"/>
      <c r="B97" s="8"/>
      <c r="C97" s="13" t="s">
        <v>24</v>
      </c>
      <c r="D97" s="14">
        <f>D95+D92+D89</f>
        <v>48675</v>
      </c>
      <c r="E97" s="14">
        <f>E95+E92+E89</f>
        <v>44381.865000000005</v>
      </c>
      <c r="F97" s="14">
        <f>F95+F92+F89</f>
        <v>3339.1050000000005</v>
      </c>
      <c r="G97" s="14">
        <f>G95+G92+G89</f>
        <v>954.03</v>
      </c>
      <c r="H97" s="8"/>
    </row>
    <row r="98" spans="1:8" ht="12.75">
      <c r="A98" s="8"/>
      <c r="B98" s="8"/>
      <c r="C98" s="17"/>
      <c r="D98" s="18"/>
      <c r="E98" s="18"/>
      <c r="F98" s="18"/>
      <c r="G98" s="18"/>
      <c r="H98" s="8"/>
    </row>
    <row r="99" spans="1:8" ht="12.75">
      <c r="A99" s="8"/>
      <c r="B99" s="8"/>
      <c r="C99" s="106" t="s">
        <v>25</v>
      </c>
      <c r="D99" s="107"/>
      <c r="E99" s="107"/>
      <c r="F99" s="107"/>
      <c r="G99" s="107"/>
      <c r="H99" s="8"/>
    </row>
    <row r="100" spans="1:8" ht="12.75" hidden="1">
      <c r="A100" s="8"/>
      <c r="B100" s="8"/>
      <c r="C100" s="106" t="s">
        <v>20</v>
      </c>
      <c r="D100" s="107"/>
      <c r="E100" s="107"/>
      <c r="F100" s="107"/>
      <c r="G100" s="107"/>
      <c r="H100" s="8"/>
    </row>
    <row r="101" spans="1:8" ht="12.75" hidden="1">
      <c r="A101" s="8">
        <v>25</v>
      </c>
      <c r="B101" s="8"/>
      <c r="C101" s="4" t="s">
        <v>21</v>
      </c>
      <c r="D101" s="11">
        <v>18344.2</v>
      </c>
      <c r="E101" s="11">
        <f>D101*91.18%</f>
        <v>16726.241560000002</v>
      </c>
      <c r="F101" s="11">
        <f>D101*6.86%</f>
        <v>1258.4121200000002</v>
      </c>
      <c r="G101" s="12">
        <f>D101*1.96%</f>
        <v>359.54632</v>
      </c>
      <c r="H101" s="8"/>
    </row>
    <row r="102" spans="1:8" ht="12.75" hidden="1">
      <c r="A102" s="8">
        <v>26</v>
      </c>
      <c r="B102" s="8"/>
      <c r="C102" s="4" t="s">
        <v>27</v>
      </c>
      <c r="D102" s="11">
        <v>1732.5</v>
      </c>
      <c r="E102" s="11">
        <f>D102*91.18%</f>
        <v>1579.6935</v>
      </c>
      <c r="F102" s="11">
        <f>D102*6.86%</f>
        <v>118.84950000000002</v>
      </c>
      <c r="G102" s="12">
        <f>D102*1.96%</f>
        <v>33.957</v>
      </c>
      <c r="H102" s="8"/>
    </row>
    <row r="103" spans="1:8" ht="12.75" hidden="1">
      <c r="A103" s="8"/>
      <c r="B103" s="8"/>
      <c r="C103" s="13" t="s">
        <v>19</v>
      </c>
      <c r="D103" s="14">
        <f>SUM(D101:D102)</f>
        <v>20076.7</v>
      </c>
      <c r="E103" s="14">
        <f>SUM(E101:E102)</f>
        <v>18305.935060000003</v>
      </c>
      <c r="F103" s="14">
        <f>SUM(F101:F102)</f>
        <v>1377.2616200000002</v>
      </c>
      <c r="G103" s="16">
        <f>SUM(G101:G102)</f>
        <v>393.50332</v>
      </c>
      <c r="H103" s="8"/>
    </row>
    <row r="104" spans="1:8" ht="12.75">
      <c r="A104" s="8"/>
      <c r="B104" s="8"/>
      <c r="C104" s="8"/>
      <c r="D104" s="11"/>
      <c r="E104" s="11"/>
      <c r="F104" s="11"/>
      <c r="G104" s="12"/>
      <c r="H104" s="8"/>
    </row>
    <row r="105" spans="1:8" ht="12.75">
      <c r="A105" s="8"/>
      <c r="B105" s="8"/>
      <c r="C105" s="13" t="s">
        <v>26</v>
      </c>
      <c r="D105" s="14">
        <f>D103</f>
        <v>20076.7</v>
      </c>
      <c r="E105" s="14">
        <f>E103</f>
        <v>18305.935060000003</v>
      </c>
      <c r="F105" s="14">
        <f>F103</f>
        <v>1377.2616200000002</v>
      </c>
      <c r="G105" s="16">
        <f>G103</f>
        <v>393.50332</v>
      </c>
      <c r="H105" s="8"/>
    </row>
    <row r="106" spans="1:8" ht="12.75">
      <c r="A106" s="8"/>
      <c r="B106" s="8"/>
      <c r="C106" s="8"/>
      <c r="D106" s="14"/>
      <c r="E106" s="14"/>
      <c r="F106" s="14"/>
      <c r="G106" s="16"/>
      <c r="H106" s="8"/>
    </row>
    <row r="107" spans="1:8" ht="12.75">
      <c r="A107" s="8"/>
      <c r="B107" s="8"/>
      <c r="C107" s="13" t="s">
        <v>13</v>
      </c>
      <c r="D107" s="14">
        <f>D105+D97+D84+D67+D44</f>
        <v>495076.28</v>
      </c>
      <c r="E107" s="14">
        <f>E105+E97+E84+E67+E44</f>
        <v>443048.43430400005</v>
      </c>
      <c r="F107" s="14">
        <f>F105+F97+F84+F67+F44</f>
        <v>33333.102208000004</v>
      </c>
      <c r="G107" s="14">
        <f>G105+G97+G84+G67+G44</f>
        <v>7320.215368000001</v>
      </c>
      <c r="H107" s="8">
        <v>2203.5</v>
      </c>
    </row>
    <row r="108" spans="1:8" ht="12.75">
      <c r="A108" s="8"/>
      <c r="B108" s="8"/>
      <c r="C108" s="8"/>
      <c r="D108" s="8"/>
      <c r="E108" s="8"/>
      <c r="F108" s="8"/>
      <c r="G108" s="19"/>
      <c r="H108" s="8"/>
    </row>
  </sheetData>
  <sheetProtection/>
  <mergeCells count="38">
    <mergeCell ref="C100:G100"/>
    <mergeCell ref="C86:G86"/>
    <mergeCell ref="A87:G87"/>
    <mergeCell ref="A90:G90"/>
    <mergeCell ref="A93:G93"/>
    <mergeCell ref="C96:G96"/>
    <mergeCell ref="C99:G99"/>
    <mergeCell ref="A63:G63"/>
    <mergeCell ref="C69:G69"/>
    <mergeCell ref="C70:G70"/>
    <mergeCell ref="A74:G74"/>
    <mergeCell ref="A77:G77"/>
    <mergeCell ref="A80:G80"/>
    <mergeCell ref="C46:G46"/>
    <mergeCell ref="A47:G47"/>
    <mergeCell ref="A51:G51"/>
    <mergeCell ref="A54:G54"/>
    <mergeCell ref="A57:G57"/>
    <mergeCell ref="A60:G60"/>
    <mergeCell ref="A25:G25"/>
    <mergeCell ref="A28:G28"/>
    <mergeCell ref="A31:G31"/>
    <mergeCell ref="A34:G34"/>
    <mergeCell ref="A37:G37"/>
    <mergeCell ref="A40:H40"/>
    <mergeCell ref="A9:G9"/>
    <mergeCell ref="A10:G10"/>
    <mergeCell ref="A13:G13"/>
    <mergeCell ref="A16:G16"/>
    <mergeCell ref="A19:G19"/>
    <mergeCell ref="A22:G22"/>
    <mergeCell ref="E3:G3"/>
    <mergeCell ref="B5:G5"/>
    <mergeCell ref="A6:A7"/>
    <mergeCell ref="B6:B7"/>
    <mergeCell ref="C6:C7"/>
    <mergeCell ref="D6:D7"/>
    <mergeCell ref="E6:G6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tabSelected="1" view="pageLayout" workbookViewId="0" topLeftCell="A53">
      <selection activeCell="H63" sqref="H63"/>
    </sheetView>
  </sheetViews>
  <sheetFormatPr defaultColWidth="9.00390625" defaultRowHeight="12.75"/>
  <cols>
    <col min="1" max="1" width="4.625" style="1" customWidth="1"/>
    <col min="2" max="2" width="0.12890625" style="1" customWidth="1"/>
    <col min="3" max="3" width="17.125" style="1" customWidth="1"/>
    <col min="4" max="4" width="16.25390625" style="1" customWidth="1"/>
    <col min="5" max="5" width="35.00390625" style="1" customWidth="1"/>
    <col min="6" max="6" width="13.375" style="1" customWidth="1"/>
    <col min="7" max="7" width="14.75390625" style="1" customWidth="1"/>
    <col min="8" max="8" width="16.75390625" style="1" customWidth="1"/>
    <col min="9" max="9" width="20.25390625" style="1" customWidth="1"/>
    <col min="10" max="12" width="9.125" style="1" customWidth="1"/>
    <col min="13" max="13" width="17.25390625" style="1" customWidth="1"/>
    <col min="14" max="14" width="9.125" style="1" customWidth="1"/>
    <col min="15" max="15" width="9.75390625" style="1" bestFit="1" customWidth="1"/>
    <col min="16" max="16384" width="9.125" style="1" customWidth="1"/>
  </cols>
  <sheetData>
    <row r="1" ht="15.75">
      <c r="I1" s="52" t="s">
        <v>88</v>
      </c>
    </row>
    <row r="2" ht="15.75">
      <c r="I2" s="52" t="s">
        <v>87</v>
      </c>
    </row>
    <row r="3" spans="6:7" ht="15.75">
      <c r="F3" s="25" t="s">
        <v>99</v>
      </c>
      <c r="G3" s="25"/>
    </row>
    <row r="4" ht="15.75">
      <c r="I4" s="52" t="s">
        <v>95</v>
      </c>
    </row>
    <row r="5" ht="15.75">
      <c r="I5" s="53"/>
    </row>
    <row r="6" spans="2:13" ht="31.5" customHeight="1">
      <c r="B6" s="166" t="s">
        <v>96</v>
      </c>
      <c r="C6" s="99"/>
      <c r="D6" s="99"/>
      <c r="E6" s="99"/>
      <c r="F6" s="99"/>
      <c r="G6" s="99"/>
      <c r="H6" s="99"/>
      <c r="I6" s="99"/>
      <c r="M6" s="69"/>
    </row>
    <row r="7" spans="1:13" ht="18.75" customHeight="1">
      <c r="A7" s="137" t="s">
        <v>1</v>
      </c>
      <c r="B7" s="138" t="s">
        <v>2</v>
      </c>
      <c r="C7" s="137" t="s">
        <v>61</v>
      </c>
      <c r="D7" s="138" t="s">
        <v>62</v>
      </c>
      <c r="E7" s="137" t="s">
        <v>15</v>
      </c>
      <c r="F7" s="137" t="s">
        <v>59</v>
      </c>
      <c r="G7" s="137" t="s">
        <v>63</v>
      </c>
      <c r="H7" s="139" t="s">
        <v>3</v>
      </c>
      <c r="I7" s="139"/>
      <c r="M7" s="69"/>
    </row>
    <row r="8" spans="1:13" ht="63.75" customHeight="1">
      <c r="A8" s="138"/>
      <c r="B8" s="138"/>
      <c r="C8" s="137"/>
      <c r="D8" s="138"/>
      <c r="E8" s="137"/>
      <c r="F8" s="137"/>
      <c r="G8" s="138"/>
      <c r="H8" s="26" t="s">
        <v>64</v>
      </c>
      <c r="I8" s="26" t="s">
        <v>65</v>
      </c>
      <c r="M8" s="69"/>
    </row>
    <row r="9" ht="26.25" customHeight="1">
      <c r="M9" s="69"/>
    </row>
    <row r="10" ht="3" customHeight="1" hidden="1">
      <c r="M10" s="69"/>
    </row>
    <row r="11" spans="1:13" ht="33.75" customHeight="1">
      <c r="A11" s="25"/>
      <c r="B11" s="157" t="s">
        <v>97</v>
      </c>
      <c r="C11" s="157"/>
      <c r="D11" s="157"/>
      <c r="E11" s="157"/>
      <c r="F11" s="157"/>
      <c r="G11" s="157"/>
      <c r="H11" s="157"/>
      <c r="I11" s="157"/>
      <c r="M11" s="69"/>
    </row>
    <row r="12" spans="1:13" ht="12.75">
      <c r="A12" s="158" t="s">
        <v>1</v>
      </c>
      <c r="B12" s="160" t="s">
        <v>61</v>
      </c>
      <c r="C12" s="58"/>
      <c r="D12" s="162" t="s">
        <v>62</v>
      </c>
      <c r="E12" s="162" t="s">
        <v>15</v>
      </c>
      <c r="F12" s="162" t="s">
        <v>66</v>
      </c>
      <c r="G12" s="164" t="s">
        <v>67</v>
      </c>
      <c r="H12" s="140" t="s">
        <v>3</v>
      </c>
      <c r="I12" s="141"/>
      <c r="M12" s="69"/>
    </row>
    <row r="13" spans="1:13" ht="65.25" customHeight="1">
      <c r="A13" s="159"/>
      <c r="B13" s="161"/>
      <c r="C13" s="59"/>
      <c r="D13" s="163"/>
      <c r="E13" s="163"/>
      <c r="F13" s="163"/>
      <c r="G13" s="165"/>
      <c r="H13" s="30" t="s">
        <v>68</v>
      </c>
      <c r="I13" s="30" t="s">
        <v>69</v>
      </c>
      <c r="M13" s="69"/>
    </row>
    <row r="14" spans="1:13" ht="15.75">
      <c r="A14" s="142" t="s">
        <v>9</v>
      </c>
      <c r="B14" s="143"/>
      <c r="C14" s="143"/>
      <c r="D14" s="143"/>
      <c r="E14" s="143"/>
      <c r="F14" s="143"/>
      <c r="G14" s="143"/>
      <c r="H14" s="143"/>
      <c r="I14" s="144"/>
      <c r="M14" s="69"/>
    </row>
    <row r="15" spans="1:13" ht="15.75">
      <c r="A15" s="31">
        <v>1</v>
      </c>
      <c r="B15" s="32" t="s">
        <v>60</v>
      </c>
      <c r="C15" s="32"/>
      <c r="D15" s="32" t="s">
        <v>70</v>
      </c>
      <c r="E15" s="33" t="s">
        <v>105</v>
      </c>
      <c r="F15" s="54">
        <v>26522</v>
      </c>
      <c r="G15" s="56">
        <v>6483819</v>
      </c>
      <c r="H15" s="56">
        <v>6354142</v>
      </c>
      <c r="I15" s="56">
        <v>129677</v>
      </c>
      <c r="M15" s="70"/>
    </row>
    <row r="16" spans="1:13" s="57" customFormat="1" ht="15.75">
      <c r="A16" s="35"/>
      <c r="B16" s="145" t="s">
        <v>71</v>
      </c>
      <c r="C16" s="146"/>
      <c r="D16" s="146"/>
      <c r="E16" s="147"/>
      <c r="F16" s="91">
        <v>26522</v>
      </c>
      <c r="G16" s="92">
        <f>G15</f>
        <v>6483819</v>
      </c>
      <c r="H16" s="92">
        <v>6354142</v>
      </c>
      <c r="I16" s="92">
        <v>129677</v>
      </c>
      <c r="M16" s="71"/>
    </row>
    <row r="17" spans="1:9" ht="15.75">
      <c r="A17" s="167" t="s">
        <v>98</v>
      </c>
      <c r="B17" s="168"/>
      <c r="C17" s="168"/>
      <c r="D17" s="168"/>
      <c r="E17" s="168"/>
      <c r="F17" s="168"/>
      <c r="G17" s="168"/>
      <c r="H17" s="168"/>
      <c r="I17" s="169"/>
    </row>
    <row r="18" spans="1:12" ht="47.25" customHeight="1">
      <c r="A18" s="76">
        <v>1</v>
      </c>
      <c r="B18" s="76"/>
      <c r="C18" s="77" t="s">
        <v>60</v>
      </c>
      <c r="D18" s="76" t="s">
        <v>20</v>
      </c>
      <c r="E18" s="90" t="s">
        <v>104</v>
      </c>
      <c r="F18" s="54">
        <v>1268</v>
      </c>
      <c r="G18" s="79">
        <v>1666925.49</v>
      </c>
      <c r="H18" s="79">
        <v>1633586.98</v>
      </c>
      <c r="I18" s="79">
        <v>33338.51</v>
      </c>
      <c r="L18" s="68"/>
    </row>
    <row r="19" spans="1:9" ht="15.75">
      <c r="A19" s="76"/>
      <c r="B19" s="76"/>
      <c r="C19" s="170" t="s">
        <v>19</v>
      </c>
      <c r="D19" s="171"/>
      <c r="E19" s="172"/>
      <c r="F19" s="78">
        <v>1268</v>
      </c>
      <c r="G19" s="80">
        <f>SUM(G18:G18)</f>
        <v>1666925.49</v>
      </c>
      <c r="H19" s="80">
        <v>1633586.98</v>
      </c>
      <c r="I19" s="80">
        <f>SUM(I18:I18)</f>
        <v>33338.51</v>
      </c>
    </row>
    <row r="20" spans="1:13" ht="16.5" customHeight="1">
      <c r="A20" s="34"/>
      <c r="B20" s="148" t="s">
        <v>12</v>
      </c>
      <c r="C20" s="148"/>
      <c r="D20" s="148"/>
      <c r="E20" s="149"/>
      <c r="F20" s="47">
        <v>1268</v>
      </c>
      <c r="G20" s="81">
        <v>1666925.49</v>
      </c>
      <c r="H20" s="81">
        <v>1633587</v>
      </c>
      <c r="I20" s="81">
        <v>33338.51</v>
      </c>
      <c r="M20" s="70"/>
    </row>
    <row r="21" spans="1:13" ht="16.5" customHeight="1">
      <c r="A21" s="35"/>
      <c r="B21" s="150" t="s">
        <v>89</v>
      </c>
      <c r="C21" s="151"/>
      <c r="D21" s="151"/>
      <c r="E21" s="152"/>
      <c r="F21" s="61">
        <v>27790</v>
      </c>
      <c r="G21" s="82">
        <v>8150744.49</v>
      </c>
      <c r="H21" s="82">
        <v>7987728.98</v>
      </c>
      <c r="I21" s="82">
        <v>163015.51</v>
      </c>
      <c r="M21" s="69"/>
    </row>
    <row r="22" spans="1:13" ht="16.5" customHeight="1">
      <c r="A22" s="25"/>
      <c r="B22" s="25"/>
      <c r="C22" s="25"/>
      <c r="D22" s="25"/>
      <c r="E22" s="25"/>
      <c r="F22" s="25"/>
      <c r="G22" s="25"/>
      <c r="H22" s="25"/>
      <c r="I22" s="25"/>
      <c r="M22" s="69"/>
    </row>
    <row r="23" spans="1:13" ht="29.25" customHeight="1">
      <c r="A23" s="36"/>
      <c r="B23" s="36"/>
      <c r="C23" s="36"/>
      <c r="D23" s="36"/>
      <c r="E23" s="36"/>
      <c r="F23" s="36"/>
      <c r="G23" s="36"/>
      <c r="H23" s="153"/>
      <c r="I23" s="153"/>
      <c r="M23" s="69"/>
    </row>
    <row r="24" spans="2:9" ht="65.25" customHeight="1">
      <c r="B24" s="154" t="s">
        <v>72</v>
      </c>
      <c r="C24" s="154"/>
      <c r="D24" s="154"/>
      <c r="E24" s="154"/>
      <c r="F24" s="154"/>
      <c r="G24" s="154"/>
      <c r="H24" s="154"/>
      <c r="I24" s="154"/>
    </row>
    <row r="25" spans="1:9" ht="15">
      <c r="A25" s="155" t="s">
        <v>1</v>
      </c>
      <c r="B25" s="173" t="s">
        <v>2</v>
      </c>
      <c r="C25" s="129" t="s">
        <v>73</v>
      </c>
      <c r="D25" s="174"/>
      <c r="E25" s="155" t="s">
        <v>74</v>
      </c>
      <c r="F25" s="129" t="s">
        <v>75</v>
      </c>
      <c r="G25" s="137" t="s">
        <v>67</v>
      </c>
      <c r="H25" s="139" t="s">
        <v>3</v>
      </c>
      <c r="I25" s="139"/>
    </row>
    <row r="26" spans="1:9" ht="86.25" customHeight="1">
      <c r="A26" s="156"/>
      <c r="B26" s="173"/>
      <c r="C26" s="130"/>
      <c r="D26" s="175"/>
      <c r="E26" s="155"/>
      <c r="F26" s="130"/>
      <c r="G26" s="138"/>
      <c r="H26" s="27" t="s">
        <v>68</v>
      </c>
      <c r="I26" s="27" t="s">
        <v>69</v>
      </c>
    </row>
    <row r="27" spans="1:15" ht="14.25">
      <c r="A27" s="128" t="s">
        <v>9</v>
      </c>
      <c r="B27" s="128"/>
      <c r="C27" s="128"/>
      <c r="D27" s="128"/>
      <c r="E27" s="128"/>
      <c r="F27" s="128"/>
      <c r="G27" s="128"/>
      <c r="H27" s="128"/>
      <c r="I27" s="128"/>
      <c r="O27" s="63"/>
    </row>
    <row r="28" spans="1:15" ht="15">
      <c r="A28" s="21">
        <v>1</v>
      </c>
      <c r="B28" s="21"/>
      <c r="C28" s="43" t="s">
        <v>60</v>
      </c>
      <c r="D28" s="21" t="s">
        <v>20</v>
      </c>
      <c r="E28" s="23" t="s">
        <v>76</v>
      </c>
      <c r="F28" s="27">
        <v>563</v>
      </c>
      <c r="G28" s="44">
        <v>729630</v>
      </c>
      <c r="H28" s="44">
        <v>715037</v>
      </c>
      <c r="I28" s="44">
        <v>14593</v>
      </c>
      <c r="O28" s="63"/>
    </row>
    <row r="29" spans="1:15" ht="15">
      <c r="A29" s="21">
        <v>2</v>
      </c>
      <c r="B29" s="21"/>
      <c r="C29" s="43" t="s">
        <v>60</v>
      </c>
      <c r="D29" s="21" t="s">
        <v>20</v>
      </c>
      <c r="E29" s="23" t="s">
        <v>77</v>
      </c>
      <c r="F29" s="27">
        <v>944</v>
      </c>
      <c r="G29" s="44">
        <v>1492304</v>
      </c>
      <c r="H29" s="44">
        <v>1462458</v>
      </c>
      <c r="I29" s="44">
        <v>29846</v>
      </c>
      <c r="O29" s="63"/>
    </row>
    <row r="30" spans="1:15" ht="15">
      <c r="A30" s="21">
        <v>3</v>
      </c>
      <c r="B30" s="21"/>
      <c r="C30" s="43" t="s">
        <v>60</v>
      </c>
      <c r="D30" s="21" t="s">
        <v>20</v>
      </c>
      <c r="E30" s="45" t="s">
        <v>78</v>
      </c>
      <c r="F30" s="55">
        <v>703</v>
      </c>
      <c r="G30" s="44">
        <v>591101</v>
      </c>
      <c r="H30" s="44">
        <v>579279</v>
      </c>
      <c r="I30" s="44">
        <v>11822</v>
      </c>
      <c r="M30" s="60"/>
      <c r="O30" s="64"/>
    </row>
    <row r="31" spans="1:9" ht="15">
      <c r="A31" s="21">
        <v>4</v>
      </c>
      <c r="B31" s="21"/>
      <c r="C31" s="43" t="s">
        <v>60</v>
      </c>
      <c r="D31" s="21" t="s">
        <v>20</v>
      </c>
      <c r="E31" s="37" t="s">
        <v>79</v>
      </c>
      <c r="F31" s="27">
        <v>1174</v>
      </c>
      <c r="G31" s="44">
        <v>1951732</v>
      </c>
      <c r="H31" s="44">
        <v>1912697</v>
      </c>
      <c r="I31" s="44">
        <v>39035</v>
      </c>
    </row>
    <row r="32" spans="1:9" ht="15">
      <c r="A32" s="21">
        <v>5</v>
      </c>
      <c r="B32" s="21"/>
      <c r="C32" s="39" t="s">
        <v>60</v>
      </c>
      <c r="D32" s="40" t="s">
        <v>18</v>
      </c>
      <c r="E32" s="42" t="s">
        <v>80</v>
      </c>
      <c r="F32" s="49">
        <v>1845</v>
      </c>
      <c r="G32" s="44">
        <v>1976771</v>
      </c>
      <c r="H32" s="44">
        <v>1937236</v>
      </c>
      <c r="I32" s="44">
        <v>39535</v>
      </c>
    </row>
    <row r="33" spans="1:9" ht="15">
      <c r="A33" s="21">
        <v>6</v>
      </c>
      <c r="B33" s="21"/>
      <c r="C33" s="43" t="s">
        <v>60</v>
      </c>
      <c r="D33" s="21" t="s">
        <v>20</v>
      </c>
      <c r="E33" s="23" t="s">
        <v>103</v>
      </c>
      <c r="F33" s="27">
        <v>2150</v>
      </c>
      <c r="G33" s="44">
        <v>2071687</v>
      </c>
      <c r="H33" s="44">
        <v>2030253</v>
      </c>
      <c r="I33" s="44">
        <v>41434</v>
      </c>
    </row>
    <row r="34" spans="1:9" ht="15">
      <c r="A34" s="21"/>
      <c r="B34" s="21"/>
      <c r="C34" s="110" t="s">
        <v>19</v>
      </c>
      <c r="D34" s="111"/>
      <c r="E34" s="112"/>
      <c r="F34" s="46">
        <f>F33+F32+F31+F30+F29+F28</f>
        <v>7379</v>
      </c>
      <c r="G34" s="29">
        <f>G33+G32+G31+G30+G29+G28</f>
        <v>8813225</v>
      </c>
      <c r="H34" s="29">
        <v>8636960</v>
      </c>
      <c r="I34" s="29">
        <v>176265</v>
      </c>
    </row>
    <row r="35" spans="1:9" ht="15.75">
      <c r="A35" s="131" t="s">
        <v>81</v>
      </c>
      <c r="B35" s="132"/>
      <c r="C35" s="132"/>
      <c r="D35" s="132"/>
      <c r="E35" s="133"/>
      <c r="F35" s="75">
        <f>F34</f>
        <v>7379</v>
      </c>
      <c r="G35" s="62">
        <f>G34</f>
        <v>8813225</v>
      </c>
      <c r="H35" s="62">
        <v>8636960</v>
      </c>
      <c r="I35" s="62">
        <v>176265</v>
      </c>
    </row>
    <row r="36" spans="1:9" ht="14.25">
      <c r="A36" s="134" t="s">
        <v>11</v>
      </c>
      <c r="B36" s="135"/>
      <c r="C36" s="135"/>
      <c r="D36" s="135"/>
      <c r="E36" s="135"/>
      <c r="F36" s="135"/>
      <c r="G36" s="135"/>
      <c r="H36" s="135"/>
      <c r="I36" s="136"/>
    </row>
    <row r="37" spans="1:9" ht="15">
      <c r="A37" s="21">
        <v>1</v>
      </c>
      <c r="B37" s="21"/>
      <c r="C37" s="43" t="s">
        <v>60</v>
      </c>
      <c r="D37" s="21" t="s">
        <v>20</v>
      </c>
      <c r="E37" s="38" t="s">
        <v>94</v>
      </c>
      <c r="F37" s="28">
        <v>729</v>
      </c>
      <c r="G37" s="83">
        <v>874573</v>
      </c>
      <c r="H37" s="83">
        <v>857081.54</v>
      </c>
      <c r="I37" s="83">
        <v>17491.46</v>
      </c>
    </row>
    <row r="38" spans="1:9" ht="15">
      <c r="A38" s="21">
        <v>2</v>
      </c>
      <c r="B38" s="21"/>
      <c r="C38" s="43" t="s">
        <v>60</v>
      </c>
      <c r="D38" s="21" t="s">
        <v>20</v>
      </c>
      <c r="E38" s="48" t="s">
        <v>86</v>
      </c>
      <c r="F38" s="49">
        <v>927</v>
      </c>
      <c r="G38" s="83">
        <v>1033120</v>
      </c>
      <c r="H38" s="83">
        <v>1012457.6</v>
      </c>
      <c r="I38" s="83">
        <v>20662.4</v>
      </c>
    </row>
    <row r="39" spans="1:9" ht="15">
      <c r="A39" s="21">
        <v>3</v>
      </c>
      <c r="B39" s="21"/>
      <c r="C39" s="43" t="s">
        <v>60</v>
      </c>
      <c r="D39" s="21" t="s">
        <v>20</v>
      </c>
      <c r="E39" s="38" t="s">
        <v>83</v>
      </c>
      <c r="F39" s="28">
        <v>800</v>
      </c>
      <c r="G39" s="84">
        <v>1850336.64</v>
      </c>
      <c r="H39" s="87">
        <v>1813329.91</v>
      </c>
      <c r="I39" s="84">
        <v>37006.73</v>
      </c>
    </row>
    <row r="40" spans="1:9" ht="15">
      <c r="A40" s="21">
        <v>4</v>
      </c>
      <c r="B40" s="21"/>
      <c r="C40" s="43" t="s">
        <v>60</v>
      </c>
      <c r="D40" s="21" t="s">
        <v>20</v>
      </c>
      <c r="E40" s="38" t="s">
        <v>84</v>
      </c>
      <c r="F40" s="28">
        <v>1290</v>
      </c>
      <c r="G40" s="84">
        <v>1967983</v>
      </c>
      <c r="H40" s="87">
        <v>1928623.34</v>
      </c>
      <c r="I40" s="84">
        <v>39359.66</v>
      </c>
    </row>
    <row r="41" spans="1:9" ht="15">
      <c r="A41" s="21"/>
      <c r="B41" s="21"/>
      <c r="C41" s="110" t="s">
        <v>19</v>
      </c>
      <c r="D41" s="111"/>
      <c r="E41" s="112"/>
      <c r="F41" s="46">
        <f>F37+F38+F39+F40</f>
        <v>3746</v>
      </c>
      <c r="G41" s="85">
        <v>5726012.64</v>
      </c>
      <c r="H41" s="85">
        <v>5611492.39</v>
      </c>
      <c r="I41" s="85">
        <v>114520.25</v>
      </c>
    </row>
    <row r="42" spans="1:9" ht="15.75">
      <c r="A42" s="21"/>
      <c r="B42" s="21"/>
      <c r="C42" s="122" t="s">
        <v>12</v>
      </c>
      <c r="D42" s="123"/>
      <c r="E42" s="124"/>
      <c r="F42" s="66">
        <v>3746</v>
      </c>
      <c r="G42" s="86">
        <f>G41</f>
        <v>5726012.64</v>
      </c>
      <c r="H42" s="86">
        <f>H41</f>
        <v>5611492.39</v>
      </c>
      <c r="I42" s="86">
        <f>I41</f>
        <v>114520.25</v>
      </c>
    </row>
    <row r="43" spans="1:9" ht="14.25">
      <c r="A43" s="110" t="s">
        <v>23</v>
      </c>
      <c r="B43" s="111"/>
      <c r="C43" s="111"/>
      <c r="D43" s="111"/>
      <c r="E43" s="111"/>
      <c r="F43" s="111"/>
      <c r="G43" s="111"/>
      <c r="H43" s="111"/>
      <c r="I43" s="112"/>
    </row>
    <row r="44" spans="1:9" ht="15">
      <c r="A44" s="21">
        <v>1</v>
      </c>
      <c r="B44" s="21"/>
      <c r="C44" s="43" t="s">
        <v>60</v>
      </c>
      <c r="D44" s="21" t="s">
        <v>20</v>
      </c>
      <c r="E44" s="45" t="s">
        <v>102</v>
      </c>
      <c r="F44" s="55">
        <v>801</v>
      </c>
      <c r="G44" s="84">
        <v>1595742</v>
      </c>
      <c r="H44" s="95">
        <v>1563827.16</v>
      </c>
      <c r="I44" s="95">
        <v>31914.84</v>
      </c>
    </row>
    <row r="45" spans="1:9" ht="15">
      <c r="A45" s="21">
        <v>2</v>
      </c>
      <c r="B45" s="21"/>
      <c r="C45" s="43" t="s">
        <v>60</v>
      </c>
      <c r="D45" s="21" t="s">
        <v>20</v>
      </c>
      <c r="E45" s="45" t="s">
        <v>101</v>
      </c>
      <c r="F45" s="55">
        <v>950</v>
      </c>
      <c r="G45" s="84">
        <v>1711559</v>
      </c>
      <c r="H45" s="95">
        <v>1677327.82</v>
      </c>
      <c r="I45" s="95">
        <f>H45/98*2</f>
        <v>34231.18</v>
      </c>
    </row>
    <row r="46" spans="1:9" ht="15">
      <c r="A46" s="21">
        <v>3</v>
      </c>
      <c r="B46" s="21"/>
      <c r="C46" s="21" t="s">
        <v>60</v>
      </c>
      <c r="D46" s="21" t="s">
        <v>20</v>
      </c>
      <c r="E46" s="38" t="s">
        <v>82</v>
      </c>
      <c r="F46" s="28">
        <v>1550</v>
      </c>
      <c r="G46" s="84">
        <v>1491000</v>
      </c>
      <c r="H46" s="95">
        <v>1461180</v>
      </c>
      <c r="I46" s="95">
        <v>29820</v>
      </c>
    </row>
    <row r="47" spans="1:9" ht="15">
      <c r="A47" s="21">
        <v>4</v>
      </c>
      <c r="B47" s="21"/>
      <c r="C47" s="43" t="s">
        <v>60</v>
      </c>
      <c r="D47" s="21" t="s">
        <v>20</v>
      </c>
      <c r="E47" s="38" t="s">
        <v>100</v>
      </c>
      <c r="F47" s="28">
        <v>2990</v>
      </c>
      <c r="G47" s="93">
        <v>1923109.55</v>
      </c>
      <c r="H47" s="96">
        <v>1884647.35</v>
      </c>
      <c r="I47" s="96">
        <v>38462.2</v>
      </c>
    </row>
    <row r="48" spans="1:9" ht="15">
      <c r="A48" s="21"/>
      <c r="B48" s="21"/>
      <c r="C48" s="110" t="s">
        <v>19</v>
      </c>
      <c r="D48" s="111"/>
      <c r="E48" s="112"/>
      <c r="F48" s="46">
        <f>F44+F45+F46+F47</f>
        <v>6291</v>
      </c>
      <c r="G48" s="85">
        <f>G44+G45+G46+G47</f>
        <v>6721410.55</v>
      </c>
      <c r="H48" s="97">
        <f>H44+H45+H46+H47</f>
        <v>6586982.33</v>
      </c>
      <c r="I48" s="97">
        <f>I44+I45+I46+I47</f>
        <v>134428.22</v>
      </c>
    </row>
    <row r="49" spans="1:9" ht="15.75">
      <c r="A49" s="21"/>
      <c r="B49" s="21"/>
      <c r="C49" s="125" t="s">
        <v>24</v>
      </c>
      <c r="D49" s="126"/>
      <c r="E49" s="127"/>
      <c r="F49" s="65">
        <v>6291</v>
      </c>
      <c r="G49" s="94">
        <v>6721410.55</v>
      </c>
      <c r="H49" s="94">
        <v>6586982.33</v>
      </c>
      <c r="I49" s="94">
        <v>134428.22</v>
      </c>
    </row>
    <row r="50" spans="1:9" ht="14.25">
      <c r="A50" s="116" t="s">
        <v>85</v>
      </c>
      <c r="B50" s="117"/>
      <c r="C50" s="117"/>
      <c r="D50" s="117"/>
      <c r="E50" s="117"/>
      <c r="F50" s="117"/>
      <c r="G50" s="117"/>
      <c r="H50" s="117"/>
      <c r="I50" s="118"/>
    </row>
    <row r="51" spans="1:9" ht="15">
      <c r="A51" s="21"/>
      <c r="B51" s="21"/>
      <c r="C51" s="21"/>
      <c r="D51" s="21"/>
      <c r="E51" s="38"/>
      <c r="F51" s="28"/>
      <c r="G51" s="44"/>
      <c r="H51" s="44"/>
      <c r="I51" s="44"/>
    </row>
    <row r="52" spans="1:9" ht="15">
      <c r="A52" s="21"/>
      <c r="B52" s="21"/>
      <c r="C52" s="110" t="s">
        <v>19</v>
      </c>
      <c r="D52" s="111"/>
      <c r="E52" s="112"/>
      <c r="F52" s="46"/>
      <c r="G52" s="22"/>
      <c r="H52" s="22"/>
      <c r="I52" s="22"/>
    </row>
    <row r="53" spans="1:9" ht="15.75">
      <c r="A53" s="24"/>
      <c r="B53" s="24"/>
      <c r="C53" s="122" t="s">
        <v>26</v>
      </c>
      <c r="D53" s="123"/>
      <c r="E53" s="124"/>
      <c r="F53" s="65"/>
      <c r="G53" s="62"/>
      <c r="H53" s="62"/>
      <c r="I53" s="62"/>
    </row>
    <row r="54" spans="1:9" ht="14.25">
      <c r="A54" s="116" t="s">
        <v>106</v>
      </c>
      <c r="B54" s="117"/>
      <c r="C54" s="117"/>
      <c r="D54" s="117"/>
      <c r="E54" s="117"/>
      <c r="F54" s="117"/>
      <c r="G54" s="117"/>
      <c r="H54" s="117"/>
      <c r="I54" s="118"/>
    </row>
    <row r="55" spans="1:12" ht="15.75">
      <c r="A55" s="21"/>
      <c r="B55" s="21"/>
      <c r="C55" s="43"/>
      <c r="D55" s="21"/>
      <c r="E55" s="38"/>
      <c r="F55" s="28"/>
      <c r="G55" s="44"/>
      <c r="H55" s="44"/>
      <c r="I55" s="44"/>
      <c r="L55" s="68"/>
    </row>
    <row r="56" spans="1:9" ht="15">
      <c r="A56" s="21"/>
      <c r="B56" s="21"/>
      <c r="C56" s="119" t="s">
        <v>19</v>
      </c>
      <c r="D56" s="120"/>
      <c r="E56" s="121"/>
      <c r="F56" s="50"/>
      <c r="G56" s="41"/>
      <c r="H56" s="41"/>
      <c r="I56" s="41"/>
    </row>
    <row r="57" spans="1:9" ht="15.75">
      <c r="A57" s="21"/>
      <c r="B57" s="21"/>
      <c r="C57" s="122" t="s">
        <v>92</v>
      </c>
      <c r="D57" s="123"/>
      <c r="E57" s="124"/>
      <c r="F57" s="66"/>
      <c r="G57" s="67"/>
      <c r="H57" s="67"/>
      <c r="I57" s="67"/>
    </row>
    <row r="58" spans="1:9" ht="14.25">
      <c r="A58" s="116" t="s">
        <v>91</v>
      </c>
      <c r="B58" s="117"/>
      <c r="C58" s="117"/>
      <c r="D58" s="117"/>
      <c r="E58" s="117"/>
      <c r="F58" s="117"/>
      <c r="G58" s="117"/>
      <c r="H58" s="117"/>
      <c r="I58" s="118"/>
    </row>
    <row r="59" spans="1:9" ht="15">
      <c r="A59" s="21"/>
      <c r="B59" s="21"/>
      <c r="C59" s="43"/>
      <c r="D59" s="21"/>
      <c r="E59" s="38"/>
      <c r="F59" s="28"/>
      <c r="G59" s="41"/>
      <c r="H59" s="41"/>
      <c r="I59" s="41"/>
    </row>
    <row r="60" spans="1:9" ht="15">
      <c r="A60" s="21"/>
      <c r="B60" s="21"/>
      <c r="C60" s="119" t="s">
        <v>19</v>
      </c>
      <c r="D60" s="120"/>
      <c r="E60" s="121"/>
      <c r="F60" s="50"/>
      <c r="G60" s="41"/>
      <c r="H60" s="41"/>
      <c r="I60" s="41"/>
    </row>
    <row r="61" spans="1:9" ht="15.75">
      <c r="A61" s="21"/>
      <c r="B61" s="21"/>
      <c r="C61" s="122" t="s">
        <v>93</v>
      </c>
      <c r="D61" s="123"/>
      <c r="E61" s="124"/>
      <c r="F61" s="66"/>
      <c r="G61" s="67"/>
      <c r="H61" s="67"/>
      <c r="I61" s="67"/>
    </row>
    <row r="62" spans="1:9" ht="15.75">
      <c r="A62" s="21"/>
      <c r="B62" s="21"/>
      <c r="C62" s="72"/>
      <c r="D62" s="73"/>
      <c r="E62" s="74"/>
      <c r="F62" s="66"/>
      <c r="G62" s="67"/>
      <c r="H62" s="67"/>
      <c r="I62" s="67"/>
    </row>
    <row r="63" spans="1:9" ht="14.25">
      <c r="A63" s="51"/>
      <c r="B63" s="51"/>
      <c r="C63" s="110" t="s">
        <v>90</v>
      </c>
      <c r="D63" s="111"/>
      <c r="E63" s="112"/>
      <c r="F63" s="89">
        <f>F34+F41+F48</f>
        <v>17416</v>
      </c>
      <c r="G63" s="85">
        <f>G34+G41+G48</f>
        <v>21260648.19</v>
      </c>
      <c r="H63" s="85">
        <f>H34+H41+H48</f>
        <v>20835434.72</v>
      </c>
      <c r="I63" s="85">
        <f>I34+I41+I48</f>
        <v>425213.47</v>
      </c>
    </row>
    <row r="64" spans="1:9" ht="24.75" customHeight="1">
      <c r="A64"/>
      <c r="B64"/>
      <c r="C64"/>
      <c r="D64"/>
      <c r="E64"/>
      <c r="F64"/>
      <c r="G64"/>
      <c r="H64"/>
      <c r="I64"/>
    </row>
    <row r="65" spans="1:9" ht="15.75">
      <c r="A65"/>
      <c r="B65"/>
      <c r="C65" s="113"/>
      <c r="D65" s="113"/>
      <c r="E65" s="113"/>
      <c r="F65" s="88"/>
      <c r="G65" s="88"/>
      <c r="H65" s="114"/>
      <c r="I65" s="115"/>
    </row>
    <row r="66" spans="1:9" ht="15.75">
      <c r="A66"/>
      <c r="B66"/>
      <c r="C66" s="113"/>
      <c r="D66" s="113"/>
      <c r="E66" s="113"/>
      <c r="F66" s="88"/>
      <c r="G66" s="88"/>
      <c r="H66" s="114"/>
      <c r="I66" s="115"/>
    </row>
  </sheetData>
  <sheetProtection/>
  <mergeCells count="55">
    <mergeCell ref="A17:I17"/>
    <mergeCell ref="C19:E19"/>
    <mergeCell ref="C41:E41"/>
    <mergeCell ref="C42:E42"/>
    <mergeCell ref="C52:E52"/>
    <mergeCell ref="C53:E53"/>
    <mergeCell ref="B25:B26"/>
    <mergeCell ref="C25:C26"/>
    <mergeCell ref="D25:D26"/>
    <mergeCell ref="E25:E26"/>
    <mergeCell ref="G7:G8"/>
    <mergeCell ref="B6:I6"/>
    <mergeCell ref="H7:I7"/>
    <mergeCell ref="F7:F8"/>
    <mergeCell ref="C7:C8"/>
    <mergeCell ref="D7:D8"/>
    <mergeCell ref="A7:A8"/>
    <mergeCell ref="B7:B8"/>
    <mergeCell ref="E7:E8"/>
    <mergeCell ref="B11:I11"/>
    <mergeCell ref="A12:A13"/>
    <mergeCell ref="B12:B13"/>
    <mergeCell ref="D12:D13"/>
    <mergeCell ref="E12:E13"/>
    <mergeCell ref="F12:F13"/>
    <mergeCell ref="G12:G13"/>
    <mergeCell ref="H12:I12"/>
    <mergeCell ref="A14:I14"/>
    <mergeCell ref="B16:E16"/>
    <mergeCell ref="B20:E20"/>
    <mergeCell ref="A54:I54"/>
    <mergeCell ref="C48:E48"/>
    <mergeCell ref="B21:E21"/>
    <mergeCell ref="H23:I23"/>
    <mergeCell ref="B24:I24"/>
    <mergeCell ref="A25:A26"/>
    <mergeCell ref="F25:F26"/>
    <mergeCell ref="A35:E35"/>
    <mergeCell ref="A36:I36"/>
    <mergeCell ref="G25:G26"/>
    <mergeCell ref="H25:I25"/>
    <mergeCell ref="C56:E56"/>
    <mergeCell ref="C57:E57"/>
    <mergeCell ref="A43:I43"/>
    <mergeCell ref="C49:E49"/>
    <mergeCell ref="A50:I50"/>
    <mergeCell ref="A27:I27"/>
    <mergeCell ref="C34:E34"/>
    <mergeCell ref="C63:E63"/>
    <mergeCell ref="C65:E66"/>
    <mergeCell ref="H65:H66"/>
    <mergeCell ref="I65:I66"/>
    <mergeCell ref="A58:I58"/>
    <mergeCell ref="C60:E60"/>
    <mergeCell ref="C61:E61"/>
  </mergeCells>
  <printOptions/>
  <pageMargins left="0.75" right="0.15931372549019607" top="0.22058823529411764" bottom="0.526960784313725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Asia</cp:lastModifiedBy>
  <cp:lastPrinted>2020-11-12T10:01:38Z</cp:lastPrinted>
  <dcterms:created xsi:type="dcterms:W3CDTF">2017-11-17T05:45:08Z</dcterms:created>
  <dcterms:modified xsi:type="dcterms:W3CDTF">2020-11-12T10:16:32Z</dcterms:modified>
  <cp:category/>
  <cp:version/>
  <cp:contentType/>
  <cp:contentStatus/>
</cp:coreProperties>
</file>